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 部门整体支出绩效自评情况" sheetId="16" r:id="rId13"/>
    <sheet name="GK14 部门整体支出绩效自评表" sheetId="17" r:id="rId14"/>
    <sheet name="GK15项目支出绩效自评表" sheetId="18"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<sst xmlns="http://schemas.openxmlformats.org/spreadsheetml/2006/main" count="6410" uniqueCount="1867">
  <si>
    <t>收入支出决算表</t>
  </si>
  <si>
    <t>公开01表</t>
  </si>
  <si>
    <t>部门：耿马傣族佤族自治县教育体育局</t>
  </si>
  <si>
    <t>金额单位：元</t>
  </si>
  <si>
    <t>收入</t>
  </si>
  <si>
    <t>支出</t>
  </si>
  <si>
    <t>项目</t>
  </si>
  <si>
    <t>行次</t>
  </si>
  <si>
    <t>金额</t>
  </si>
  <si>
    <t>项目(按功能分类)</t>
  </si>
  <si>
    <t>栏次</t>
  </si>
  <si>
    <t>1</t>
  </si>
  <si>
    <t>2</t>
  </si>
  <si>
    <t>一、一般公共预算财政拨款收入</t>
  </si>
  <si>
    <t>681,748,890.60</t>
  </si>
  <si>
    <t>一、一般公共服务支出</t>
  </si>
  <si>
    <t>31</t>
  </si>
  <si>
    <t>二、政府性基金预算财政拨款收入</t>
  </si>
  <si>
    <t>909,401.50</t>
  </si>
  <si>
    <t>二、外交支出</t>
  </si>
  <si>
    <t>32</t>
  </si>
  <si>
    <t>三、国有资本经营预算财政拨款收入</t>
  </si>
  <si>
    <t>3</t>
  </si>
  <si>
    <t>三、国防支出</t>
  </si>
  <si>
    <t>33</t>
  </si>
  <si>
    <t>四、上级补助收入</t>
  </si>
  <si>
    <t>4</t>
  </si>
  <si>
    <t>0</t>
  </si>
  <si>
    <t>四、公共安全支出</t>
  </si>
  <si>
    <t>34</t>
  </si>
  <si>
    <t>五、事业收入</t>
  </si>
  <si>
    <t>5</t>
  </si>
  <si>
    <t>4,301,539.20</t>
  </si>
  <si>
    <t>五、教育支出</t>
  </si>
  <si>
    <t>35</t>
  </si>
  <si>
    <t>542,039,999.99</t>
  </si>
  <si>
    <t>六、经营收入</t>
  </si>
  <si>
    <t>6</t>
  </si>
  <si>
    <t>六、科学技术支出</t>
  </si>
  <si>
    <t>36</t>
  </si>
  <si>
    <t>七、附属单位上缴收入</t>
  </si>
  <si>
    <t>7</t>
  </si>
  <si>
    <t>七、文化旅游体育与传媒支出</t>
  </si>
  <si>
    <t>37</t>
  </si>
  <si>
    <t>382,600.00</t>
  </si>
  <si>
    <t>八、其他收入</t>
  </si>
  <si>
    <t>8</t>
  </si>
  <si>
    <t>29,540,420.68</t>
  </si>
  <si>
    <t>八、社会保障和就业支出</t>
  </si>
  <si>
    <t>38</t>
  </si>
  <si>
    <t>94,884,762.37</t>
  </si>
  <si>
    <t>9</t>
  </si>
  <si>
    <t>九、卫生健康支出</t>
  </si>
  <si>
    <t>39</t>
  </si>
  <si>
    <t>22,747,986.56</t>
  </si>
  <si>
    <t>10</t>
  </si>
  <si>
    <t>十、节能环保支出</t>
  </si>
  <si>
    <t>40</t>
  </si>
  <si>
    <t>11</t>
  </si>
  <si>
    <t>十一、城乡社区支出</t>
  </si>
  <si>
    <t>41</t>
  </si>
  <si>
    <t>12</t>
  </si>
  <si>
    <t>十二、农林水支出</t>
  </si>
  <si>
    <t>42</t>
  </si>
  <si>
    <t>130,030.00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</si>
  <si>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</si>
  <si>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</si>
  <si>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</si>
  <si>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</si>
  <si>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</si>
  <si>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</si>
  <si>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</si>
  <si>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</si>
  <si>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</si>
  <si>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</si>
  <si>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</si>
  <si>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</si>
  <si>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</si>
  <si>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</si>
  <si>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</si>
  <si>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</si>
  <si>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</si>
  <si>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</si>
  <si>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</si>
  <si>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</si>
  <si>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</si>
  <si>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31,092,983.00</t>
  </si>
  <si>
    <t>20</t>
  </si>
  <si>
    <t>二十、粮油物资储备支出</t>
  </si>
  <si>
    <t>50</t>
  </si>
  <si>
    <t>21</t>
  </si>
  <si>
    <t>二十一、国有资本经营预算支出</t>
  </si>
  <si>
    <t>51</t>
  </si>
  <si>
    <t>22</t>
  </si>
  <si>
    <t>二十二、灾害防治及应急管理支出</t>
  </si>
  <si>
    <t>52</t>
  </si>
  <si>
    <t>23</t>
  </si>
  <si>
    <t>二十三、其他支出</t>
  </si>
  <si>
    <t>53</t>
  </si>
  <si>
    <t>24,060,229.41</t>
  </si>
  <si>
    <t>24</t>
  </si>
  <si>
    <t>二十四、债务还本支出</t>
  </si>
  <si>
    <t>54</t>
  </si>
  <si>
    <t>25</t>
  </si>
  <si>
    <t>二十五、债务付息支出</t>
  </si>
  <si>
    <t>55</t>
  </si>
  <si>
    <t>26</t>
  </si>
  <si>
    <t>二十六、抗疫特别国债安排的支出</t>
  </si>
  <si>
    <t>56</t>
  </si>
  <si>
    <t>本年收入合计</t>
  </si>
  <si>
    <t>27</t>
  </si>
  <si>
    <t>716,500,251.98</t>
  </si>
  <si>
    <t>本年支出合计</t>
  </si>
  <si>
    <t>57</t>
  </si>
  <si>
    <t>715,338,591.33</t>
  </si>
  <si>
    <t xml:space="preserve">    使用专用结余</t>
  </si>
  <si>
    <t>28</t>
  </si>
  <si>
    <t>结余分配</t>
  </si>
  <si>
    <t>58</t>
  </si>
  <si>
    <t xml:space="preserve">    年初结转和结余</t>
  </si>
  <si>
    <t>29</t>
  </si>
  <si>
    <t>16,742,492.43</t>
  </si>
  <si>
    <t>年末结转和结余</t>
  </si>
  <si>
    <t>59</t>
  </si>
  <si>
    <t>17,904,153.08</t>
  </si>
  <si>
    <t>总计</t>
  </si>
  <si>
    <t>30</t>
  </si>
  <si>
    <t>733,242,744.41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</si>
  <si>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</si>
  <si>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</si>
  <si>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</si>
  <si>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</si>
  <si>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</si>
  <si>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</si>
  <si>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</si>
  <si>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</si>
  <si>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</si>
  <si>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</si>
  <si>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</si>
  <si>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</si>
  <si>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</si>
  <si>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</si>
  <si>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</si>
  <si>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</si>
  <si>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</si>
  <si>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</si>
  <si>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</si>
  <si>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682,658,292.10</t>
  </si>
  <si>
    <t>205</t>
  </si>
  <si>
    <t>教育支出</t>
  </si>
  <si>
    <t>536,985,283.51</t>
  </si>
  <si>
    <t>532,529,432.31</t>
  </si>
  <si>
    <t>154,312.00</t>
  </si>
  <si>
    <t>20501</t>
  </si>
  <si>
    <t>教育管理事务</t>
  </si>
  <si>
    <t>9,479,266.06</t>
  </si>
  <si>
    <t>9,374,934.06</t>
  </si>
  <si>
    <t>104,332.00</t>
  </si>
  <si>
    <t>2050101</t>
  </si>
  <si>
    <t>行政运行</t>
  </si>
  <si>
    <t>8,307,100.06</t>
  </si>
  <si>
    <t>2050102</t>
  </si>
  <si>
    <t>一般行政管理事务</t>
  </si>
  <si>
    <t>1,172,166.00</t>
  </si>
  <si>
    <t>1,067,834.00</t>
  </si>
  <si>
    <t>20502</t>
  </si>
  <si>
    <t>普通教育</t>
  </si>
  <si>
    <t>505,667,046.01</t>
  </si>
  <si>
    <t>501,372,656.81</t>
  </si>
  <si>
    <t>4,261,389.20</t>
  </si>
  <si>
    <t>33,000.00</t>
  </si>
  <si>
    <t>2050201</t>
  </si>
  <si>
    <t>学前教育</t>
  </si>
  <si>
    <t>23,482,976.06</t>
  </si>
  <si>
    <t>22,068,086.86</t>
  </si>
  <si>
    <t>1,414,889.20</t>
  </si>
  <si>
    <t>2050202</t>
  </si>
  <si>
    <t>小学教育</t>
  </si>
  <si>
    <t>292,091,391.21</t>
  </si>
  <si>
    <t>2050203</t>
  </si>
  <si>
    <t>初中教育</t>
  </si>
  <si>
    <t>128,696,814.04</t>
  </si>
  <si>
    <t>2050204</t>
  </si>
  <si>
    <t>高中教育</t>
  </si>
  <si>
    <t>49,729,587.55</t>
  </si>
  <si>
    <t>46,883,087.55</t>
  </si>
  <si>
    <t>2,846,500.00</t>
  </si>
  <si>
    <t>2050205</t>
  </si>
  <si>
    <t>高等教育</t>
  </si>
  <si>
    <t>215,000.00</t>
  </si>
  <si>
    <t>2050299</t>
  </si>
  <si>
    <t>其他普通教育支出</t>
  </si>
  <si>
    <t>11,451,277.15</t>
  </si>
  <si>
    <t>11,418,277.15</t>
  </si>
  <si>
    <t>20503</t>
  </si>
  <si>
    <t>职业教育</t>
  </si>
  <si>
    <t>6,446,948.58</t>
  </si>
  <si>
    <t>6,389,818.58</t>
  </si>
  <si>
    <t>40,150.00</t>
  </si>
  <si>
    <t>16,980.00</t>
  </si>
  <si>
    <t>2050302</t>
  </si>
  <si>
    <t>中等职业教育</t>
  </si>
  <si>
    <t>20507</t>
  </si>
  <si>
    <t>特殊教育</t>
  </si>
  <si>
    <t>2,008,924.42</t>
  </si>
  <si>
    <t>2050701</t>
  </si>
  <si>
    <t>特殊学校教育</t>
  </si>
  <si>
    <t>20509</t>
  </si>
  <si>
    <t>教育费附加安排的支出</t>
  </si>
  <si>
    <t>13,383,098.44</t>
  </si>
  <si>
    <t>2050999</t>
  </si>
  <si>
    <t>其他教育费附加安排的支出</t>
  </si>
  <si>
    <t>207</t>
  </si>
  <si>
    <t>文化旅游体育与传媒支出</t>
  </si>
  <si>
    <t>20703</t>
  </si>
  <si>
    <t>体育</t>
  </si>
  <si>
    <t>150,000.00</t>
  </si>
  <si>
    <t>2070308</t>
  </si>
  <si>
    <t>群众体育</t>
  </si>
  <si>
    <t>100,000.00</t>
  </si>
  <si>
    <t>2070399</t>
  </si>
  <si>
    <t>其他体育支出</t>
  </si>
  <si>
    <t>50,000.00</t>
  </si>
  <si>
    <t>20799</t>
  </si>
  <si>
    <t>其他文化旅游体育与传媒支出</t>
  </si>
  <si>
    <t>232,600.00</t>
  </si>
  <si>
    <t>2079999</t>
  </si>
  <si>
    <t>208</t>
  </si>
  <si>
    <t>社会保障和就业支出</t>
  </si>
  <si>
    <t>94,865,858.73</t>
  </si>
  <si>
    <t>20805</t>
  </si>
  <si>
    <t>行政事业单位养老支出</t>
  </si>
  <si>
    <t>92,640,790.62</t>
  </si>
  <si>
    <t>2080502</t>
  </si>
  <si>
    <t>事业单位离退休</t>
  </si>
  <si>
    <t>24,135,360.98</t>
  </si>
  <si>
    <t>2080505</t>
  </si>
  <si>
    <t>机关事业单位基本养老保险缴费支出</t>
  </si>
  <si>
    <t>64,191,530.40</t>
  </si>
  <si>
    <t>2080506</t>
  </si>
  <si>
    <t>机关事业单位职业年金缴费支出</t>
  </si>
  <si>
    <t>4,313,899.24</t>
  </si>
  <si>
    <t>20808</t>
  </si>
  <si>
    <t>抚恤</t>
  </si>
  <si>
    <t>2,225,068.11</t>
  </si>
  <si>
    <t>2080801</t>
  </si>
  <si>
    <t>死亡抚恤</t>
  </si>
  <si>
    <t>210</t>
  </si>
  <si>
    <t>卫生健康支出</t>
  </si>
  <si>
    <t>21011</t>
  </si>
  <si>
    <t>行政事业单位医疗</t>
  </si>
  <si>
    <t>2101101</t>
  </si>
  <si>
    <t>行政单位医疗</t>
  </si>
  <si>
    <t>87,287.68</t>
  </si>
  <si>
    <t>2101102</t>
  </si>
  <si>
    <t>事业单位医疗</t>
  </si>
  <si>
    <t>20,949,597.29</t>
  </si>
  <si>
    <t>2101199</t>
  </si>
  <si>
    <t>其他行政事业单位医疗支出</t>
  </si>
  <si>
    <t>1,711,101.59</t>
  </si>
  <si>
    <t>213</t>
  </si>
  <si>
    <t>农林水支出</t>
  </si>
  <si>
    <t>21305</t>
  </si>
  <si>
    <t>巩固拓展脱贫攻坚成果衔接乡村振兴</t>
  </si>
  <si>
    <t>121,650.00</t>
  </si>
  <si>
    <t>2130599</t>
  </si>
  <si>
    <t>其他巩固拓展脱贫攻坚成果衔接乡村振兴支出</t>
  </si>
  <si>
    <t>21308</t>
  </si>
  <si>
    <t>普惠金融发展支出</t>
  </si>
  <si>
    <t>8,380.00</t>
  </si>
  <si>
    <t>2130804</t>
  </si>
  <si>
    <t>创业担保贷款贴息及奖补</t>
  </si>
  <si>
    <t>221</t>
  </si>
  <si>
    <t>住房保障支出</t>
  </si>
  <si>
    <t>22102</t>
  </si>
  <si>
    <t>住房改革支出</t>
  </si>
  <si>
    <t>2210201</t>
  </si>
  <si>
    <t>住房公积金</t>
  </si>
  <si>
    <t>30,881,583.00</t>
  </si>
  <si>
    <t>2210203</t>
  </si>
  <si>
    <t>购房补贴</t>
  </si>
  <si>
    <t>211,400.00</t>
  </si>
  <si>
    <t>229</t>
  </si>
  <si>
    <t>其他支出</t>
  </si>
  <si>
    <t>30,295,510.18</t>
  </si>
  <si>
    <t>29,386,108.68</t>
  </si>
  <si>
    <t>22960</t>
  </si>
  <si>
    <t>彩票公益金安排的支出</t>
  </si>
  <si>
    <t>2296003</t>
  </si>
  <si>
    <t>用于体育事业的彩票公益金支出</t>
  </si>
  <si>
    <t>609,401.50</t>
  </si>
  <si>
    <t>2296099</t>
  </si>
  <si>
    <t>用于其他社会公益事业的彩票公益金支出</t>
  </si>
  <si>
    <t>300,000.00</t>
  </si>
  <si>
    <t>22999</t>
  </si>
  <si>
    <t>2299999</t>
  </si>
  <si>
    <t>注：本表反映部门本年度取得的各项收入情况。</t>
  </si>
  <si>
    <t>支出决算表</t>
  </si>
  <si>
    <t>公开03表</t>
  </si>
  <si>
    <t>基本支出</t>
  </si>
  <si>
    <t>项目支出</t>
  </si>
  <si>
    <t>上缴上级支出</t>
  </si>
  <si>
    <t>经营支出</t>
  </si>
  <si>
    <t>对附属单位补助支出</t>
  </si>
  <si>
    <t>566,780,272.61</t>
  </si>
  <si>
    <t>148,558,318.72</t>
  </si>
  <si>
    <t>417,932,890.68</t>
  </si>
  <si>
    <t>124,107,109.31</t>
  </si>
  <si>
    <t>9,619,240.76</t>
  </si>
  <si>
    <t>8,307,409.06</t>
  </si>
  <si>
    <t>1,311,831.70</t>
  </si>
  <si>
    <t>8,310,639.19</t>
  </si>
  <si>
    <t>3,230.13</t>
  </si>
  <si>
    <t>1,308,601.57</t>
  </si>
  <si>
    <t>509,824,438.06</t>
  </si>
  <si>
    <t>392,215,048.12</t>
  </si>
  <si>
    <t>117,609,389.94</t>
  </si>
  <si>
    <t>24,099,592.54</t>
  </si>
  <si>
    <t>10,587,133.97</t>
  </si>
  <si>
    <t>13,512,458.57</t>
  </si>
  <si>
    <t>292,892,185.89</t>
  </si>
  <si>
    <t>235,947,919.63</t>
  </si>
  <si>
    <t>56,944,266.26</t>
  </si>
  <si>
    <t>129,731,678.80</t>
  </si>
  <si>
    <t>106,790,320.93</t>
  </si>
  <si>
    <t>22,941,357.87</t>
  </si>
  <si>
    <t>51,098,053.89</t>
  </si>
  <si>
    <t>38,889,673.59</t>
  </si>
  <si>
    <t>12,208,380.30</t>
  </si>
  <si>
    <t>11,787,926.94</t>
  </si>
  <si>
    <t>6,680,264.87</t>
  </si>
  <si>
    <t>4,963,115.18</t>
  </si>
  <si>
    <t>1,717,149.69</t>
  </si>
  <si>
    <t>2,454,348.66</t>
  </si>
  <si>
    <t>760,398.02</t>
  </si>
  <si>
    <t>1,693,950.64</t>
  </si>
  <si>
    <t>13,461,707.64</t>
  </si>
  <si>
    <t>11,686,920.30</t>
  </si>
  <si>
    <t>1,774,787.34</t>
  </si>
  <si>
    <t>92,639,798.30</t>
  </si>
  <si>
    <t>64,190,538.08</t>
  </si>
  <si>
    <t>20899</t>
  </si>
  <si>
    <t>其他社会保障和就业支出</t>
  </si>
  <si>
    <t>19,895.96</t>
  </si>
  <si>
    <t>2089999</t>
  </si>
  <si>
    <t>1,127,501.50</t>
  </si>
  <si>
    <t>686,607.80</t>
  </si>
  <si>
    <t>2296004</t>
  </si>
  <si>
    <t>用于教育事业的彩票公益金支出</t>
  </si>
  <si>
    <t>39,294.70</t>
  </si>
  <si>
    <t>401,599.00</t>
  </si>
  <si>
    <t>22,932,727.91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</si>
  <si>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</si>
  <si>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</si>
  <si>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</si>
  <si>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</si>
  <si>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</si>
  <si>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</si>
  <si>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</si>
  <si>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</si>
  <si>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</si>
  <si>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</si>
  <si>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</si>
  <si>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</si>
  <si>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</si>
  <si>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</si>
  <si>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</si>
  <si>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535,117,482.24</t>
  </si>
  <si>
    <t>992,038.00</t>
  </si>
  <si>
    <t>685,347,882.17</t>
  </si>
  <si>
    <t>684,355,844.17</t>
  </si>
  <si>
    <t>年初财政拨款结转和结余</t>
  </si>
  <si>
    <t>7,091,689.94</t>
  </si>
  <si>
    <t>年末财政拨款结转和结余</t>
  </si>
  <si>
    <t>4,402,099.87</t>
  </si>
  <si>
    <t>4,240,666.66</t>
  </si>
  <si>
    <t>161,433.21</t>
  </si>
  <si>
    <t>6,847,620.23</t>
  </si>
  <si>
    <t>61</t>
  </si>
  <si>
    <t>244,069.71</t>
  </si>
  <si>
    <t>62</t>
  </si>
  <si>
    <t>63</t>
  </si>
  <si>
    <t>689,749,982.04</t>
  </si>
  <si>
    <t>64</t>
  </si>
  <si>
    <t>688,596,510.83</t>
  </si>
  <si>
    <t>1,153,471.21</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</si>
  <si>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</si>
  <si>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</si>
  <si>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</si>
  <si>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</si>
  <si>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</si>
  <si>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</si>
  <si>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</si>
  <si>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</si>
  <si>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</si>
  <si>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</si>
  <si>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</si>
  <si>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</si>
  <si>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155,105.35</t>
  </si>
  <si>
    <t>6,692,514.88</t>
  </si>
  <si>
    <t>566,732,860.19</t>
  </si>
  <si>
    <t>115,016,030.41</t>
  </si>
  <si>
    <t>559,905,629.48</t>
  </si>
  <si>
    <t>6,874,643.13</t>
  </si>
  <si>
    <t>117,575,571.56</t>
  </si>
  <si>
    <t>107,692.93</t>
  </si>
  <si>
    <t>4,132,973.73</t>
  </si>
  <si>
    <t>6,756,865.58</t>
  </si>
  <si>
    <t>64,350.70</t>
  </si>
  <si>
    <t>417,904,381.90</t>
  </si>
  <si>
    <t>114,625,050.41</t>
  </si>
  <si>
    <t>411,058,247.55</t>
  </si>
  <si>
    <t>117,184,591.56</t>
  </si>
  <si>
    <t>4,168,815.65</t>
  </si>
  <si>
    <t>35,841.92</t>
  </si>
  <si>
    <t>63,052.94</t>
  </si>
  <si>
    <t>309.00</t>
  </si>
  <si>
    <t>62,743.94</t>
  </si>
  <si>
    <t>9,415,689.20</t>
  </si>
  <si>
    <t>7,843,147.42</t>
  </si>
  <si>
    <t>464,261.64</t>
  </si>
  <si>
    <t>1,108,280.14</t>
  </si>
  <si>
    <t>22,297.80</t>
  </si>
  <si>
    <t>3,964.66</t>
  </si>
  <si>
    <t>3,655.66</t>
  </si>
  <si>
    <t>59,088.28</t>
  </si>
  <si>
    <t>18,642.14</t>
  </si>
  <si>
    <t>5,064,484.90</t>
  </si>
  <si>
    <t>64,041.70</t>
  </si>
  <si>
    <t>5,000,443.20</t>
  </si>
  <si>
    <t>392,186,848.34</t>
  </si>
  <si>
    <t>109,185,808.47</t>
  </si>
  <si>
    <t>503,344,502.67</t>
  </si>
  <si>
    <t>385,983,666.81</t>
  </si>
  <si>
    <t>6,231,381.31</t>
  </si>
  <si>
    <t>111,129,454.55</t>
  </si>
  <si>
    <t>3,092,639.04</t>
  </si>
  <si>
    <t>3,056,797.12</t>
  </si>
  <si>
    <t>16,032.00</t>
  </si>
  <si>
    <t>11,480,952.89</t>
  </si>
  <si>
    <t>22,073,936.86</t>
  </si>
  <si>
    <t>10,059,031.33</t>
  </si>
  <si>
    <t>528,102.64</t>
  </si>
  <si>
    <t>11,486,802.89</t>
  </si>
  <si>
    <t>10,182.00</t>
  </si>
  <si>
    <t>1,153,288.09</t>
  </si>
  <si>
    <t>34,948.83</t>
  </si>
  <si>
    <t>1,118,339.26</t>
  </si>
  <si>
    <t>235,943,178.81</t>
  </si>
  <si>
    <t>56,148,212.40</t>
  </si>
  <si>
    <t>292,830,954.32</t>
  </si>
  <si>
    <t>232,450,814.35</t>
  </si>
  <si>
    <t>3,497,105.28</t>
  </si>
  <si>
    <t>56,883,034.69</t>
  </si>
  <si>
    <t>413,724.98</t>
  </si>
  <si>
    <t>30,208.01</t>
  </si>
  <si>
    <t>383,516.97</t>
  </si>
  <si>
    <t>2,792,279.32</t>
  </si>
  <si>
    <t>23,802.41</t>
  </si>
  <si>
    <t>2,768,476.91</t>
  </si>
  <si>
    <t>106,772,152.43</t>
  </si>
  <si>
    <t>21,924,661.61</t>
  </si>
  <si>
    <t>129,554,522.50</t>
  </si>
  <si>
    <t>105,182,020.80</t>
  </si>
  <si>
    <t>1,608,300.13</t>
  </si>
  <si>
    <t>22,764,201.57</t>
  </si>
  <si>
    <t>1,934,570.86</t>
  </si>
  <si>
    <t>5,633.91</t>
  </si>
  <si>
    <t>1,928,936.95</t>
  </si>
  <si>
    <t>523,373.29</t>
  </si>
  <si>
    <t>5,290.46</t>
  </si>
  <si>
    <t>518,082.83</t>
  </si>
  <si>
    <t>38,884,383.13</t>
  </si>
  <si>
    <t>7,998,704.42</t>
  </si>
  <si>
    <t>46,925,162.05</t>
  </si>
  <si>
    <t>38,291,800.33</t>
  </si>
  <si>
    <t>597,873.26</t>
  </si>
  <si>
    <t>8,035,488.46</t>
  </si>
  <si>
    <t>481,298.79</t>
  </si>
  <si>
    <t>579,512.20</t>
  </si>
  <si>
    <t>11,744,926.94</t>
  </si>
  <si>
    <t>252,862.41</t>
  </si>
  <si>
    <t>520,481.49</t>
  </si>
  <si>
    <t>1,426,703.40</t>
  </si>
  <si>
    <t>6,469,016.07</t>
  </si>
  <si>
    <t>4,794,153.74</t>
  </si>
  <si>
    <t>168,961.44</t>
  </si>
  <si>
    <t>1,505,900.89</t>
  </si>
  <si>
    <t>441,284.00</t>
  </si>
  <si>
    <t>357,432.49</t>
  </si>
  <si>
    <t>278,235.00</t>
  </si>
  <si>
    <t>2050399</t>
  </si>
  <si>
    <t>其他职业教育支出</t>
  </si>
  <si>
    <t>163,049.00</t>
  </si>
  <si>
    <t>743,273.25</t>
  </si>
  <si>
    <t>1,248,526.40</t>
  </si>
  <si>
    <t>2,426,566.66</t>
  </si>
  <si>
    <t>750,359.28</t>
  </si>
  <si>
    <t>10,038.74</t>
  </si>
  <si>
    <t>1,666,168.64</t>
  </si>
  <si>
    <t>325,631.01</t>
  </si>
  <si>
    <t>20508</t>
  </si>
  <si>
    <t>进修及培训</t>
  </si>
  <si>
    <t>9,525.00</t>
  </si>
  <si>
    <t>2050801</t>
  </si>
  <si>
    <t>教师进修</t>
  </si>
  <si>
    <t>312,688.00</t>
  </si>
  <si>
    <t>1,696,178.14</t>
  </si>
  <si>
    <t>234,078.80</t>
  </si>
  <si>
    <t>20599</t>
  </si>
  <si>
    <t>其他教育支出</t>
  </si>
  <si>
    <t>43,360.00</t>
  </si>
  <si>
    <t>2059999</t>
  </si>
  <si>
    <t>90,708.77</t>
  </si>
  <si>
    <t>71,805.13</t>
  </si>
  <si>
    <t>3,872.96</t>
  </si>
  <si>
    <t>4,865.28</t>
  </si>
  <si>
    <t>86,835.81</t>
  </si>
  <si>
    <t>66,939.85</t>
  </si>
  <si>
    <t>45.88</t>
  </si>
  <si>
    <t>21004</t>
  </si>
  <si>
    <t>公共卫生</t>
  </si>
  <si>
    <t>2100410</t>
  </si>
  <si>
    <t>突发公共卫生事件应急处理</t>
  </si>
  <si>
    <t>2130501</t>
  </si>
  <si>
    <t>注：本表反映部门本年度一般公共预算财政拨款的收支和年初、年末结转结余情况。</t>
  </si>
  <si>
    <t>一般公共预算财政拨款基本支出决算表</t>
  </si>
  <si>
    <t>公开06表</t>
  </si>
  <si>
    <t>科目编码</t>
  </si>
  <si>
    <t>301</t>
  </si>
  <si>
    <t>工资福利支出</t>
  </si>
  <si>
    <t>521,490,510.09</t>
  </si>
  <si>
    <t>302</t>
  </si>
  <si>
    <t>商品和服务支出</t>
  </si>
  <si>
    <t>6,844,363.13</t>
  </si>
  <si>
    <t>310</t>
  </si>
  <si>
    <t>资本性支出</t>
  </si>
  <si>
    <t>30,280.00</t>
  </si>
  <si>
    <t>30101</t>
  </si>
  <si>
    <t xml:space="preserve">  基本工资</t>
  </si>
  <si>
    <t>152,037,016.20</t>
  </si>
  <si>
    <t>30201</t>
  </si>
  <si>
    <t xml:space="preserve">  办公费</t>
  </si>
  <si>
    <t>311,583.86</t>
  </si>
  <si>
    <t>31001</t>
  </si>
  <si>
    <t xml:space="preserve">  房屋建筑物购建</t>
  </si>
  <si>
    <t>30102</t>
  </si>
  <si>
    <t xml:space="preserve">  津贴补贴</t>
  </si>
  <si>
    <t>60,546,493.32</t>
  </si>
  <si>
    <t>30202</t>
  </si>
  <si>
    <t xml:space="preserve">  印刷费</t>
  </si>
  <si>
    <t>31002</t>
  </si>
  <si>
    <t xml:space="preserve">  办公设备购置</t>
  </si>
  <si>
    <t>30103</t>
  </si>
  <si>
    <t xml:space="preserve">  奖金</t>
  </si>
  <si>
    <t>310,784.00</t>
  </si>
  <si>
    <t>30203</t>
  </si>
  <si>
    <t xml:space="preserve">  咨询费</t>
  </si>
  <si>
    <t>31003</t>
  </si>
  <si>
    <t xml:space="preserve">  专用设备购置</t>
  </si>
  <si>
    <t>30106</t>
  </si>
  <si>
    <t xml:space="preserve">  伙食补助费</t>
  </si>
  <si>
    <t>30204</t>
  </si>
  <si>
    <t xml:space="preserve">  手续费</t>
  </si>
  <si>
    <t>35.30</t>
  </si>
  <si>
    <t>31005</t>
  </si>
  <si>
    <t xml:space="preserve">  基础设施建设</t>
  </si>
  <si>
    <t>30107</t>
  </si>
  <si>
    <t xml:space="preserve">  绩效工资</t>
  </si>
  <si>
    <t>180,457,003.87</t>
  </si>
  <si>
    <t>30205</t>
  </si>
  <si>
    <t xml:space="preserve">  水费</t>
  </si>
  <si>
    <t>41,775.70</t>
  </si>
  <si>
    <t>31006</t>
  </si>
  <si>
    <t xml:space="preserve">  大型修缮</t>
  </si>
  <si>
    <t>30108</t>
  </si>
  <si>
    <t xml:space="preserve">  机关事业单位基本养老保险缴费</t>
  </si>
  <si>
    <t>30206</t>
  </si>
  <si>
    <t xml:space="preserve">  电费</t>
  </si>
  <si>
    <t>52,136.37</t>
  </si>
  <si>
    <t>31007</t>
  </si>
  <si>
    <t xml:space="preserve">  信息网络及软件购置更新</t>
  </si>
  <si>
    <t>30109</t>
  </si>
  <si>
    <t xml:space="preserve">  职业年金缴费</t>
  </si>
  <si>
    <t>30207</t>
  </si>
  <si>
    <t xml:space="preserve">  邮电费</t>
  </si>
  <si>
    <t>47,297.17</t>
  </si>
  <si>
    <t>31008</t>
  </si>
  <si>
    <t xml:space="preserve">  物资储备</t>
  </si>
  <si>
    <t>30110</t>
  </si>
  <si>
    <t xml:space="preserve">  职工基本医疗保险缴费</t>
  </si>
  <si>
    <t>21,036,884.97</t>
  </si>
  <si>
    <t>30208</t>
  </si>
  <si>
    <t xml:space="preserve">  取暖费</t>
  </si>
  <si>
    <t>31009</t>
  </si>
  <si>
    <t xml:space="preserve">  土地补偿</t>
  </si>
  <si>
    <t>30111</t>
  </si>
  <si>
    <t xml:space="preserve">  公务员医疗补助缴费</t>
  </si>
  <si>
    <t>30209</t>
  </si>
  <si>
    <t xml:space="preserve">  物业管理费</t>
  </si>
  <si>
    <t>18,868.95</t>
  </si>
  <si>
    <t>31010</t>
  </si>
  <si>
    <t xml:space="preserve">  安置补助</t>
  </si>
  <si>
    <t>30112</t>
  </si>
  <si>
    <t xml:space="preserve">  其他社会保障缴费</t>
  </si>
  <si>
    <t>7,716,307.41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</si>
  <si>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</si>
  <si>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</si>
  <si>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</si>
  <si>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</si>
  <si>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</si>
  <si>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</si>
  <si>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</si>
  <si>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</si>
  <si>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</si>
  <si>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</si>
  <si>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</si>
  <si>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</si>
  <si>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</si>
  <si>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</si>
  <si>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21,580.00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</si>
  <si>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</si>
  <si>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</si>
  <si>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</si>
  <si>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</si>
  <si>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</si>
  <si>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</si>
  <si>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</si>
  <si>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</si>
  <si>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</si>
  <si>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</si>
  <si>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38,415,119.39</t>
  </si>
  <si>
    <t>30215</t>
  </si>
  <si>
    <t xml:space="preserve">  会议费</t>
  </si>
  <si>
    <t>2,960.00</t>
  </si>
  <si>
    <t>31021</t>
  </si>
  <si>
    <t xml:space="preserve">  文物和陈列品购置</t>
  </si>
  <si>
    <t>30301</t>
  </si>
  <si>
    <t xml:space="preserve">  离休费</t>
  </si>
  <si>
    <t>30216</t>
  </si>
  <si>
    <t xml:space="preserve">  培训费</t>
  </si>
  <si>
    <t>4,664.68</t>
  </si>
  <si>
    <t>31022</t>
  </si>
  <si>
    <t xml:space="preserve">  无形资产购置</t>
  </si>
  <si>
    <t>30302</t>
  </si>
  <si>
    <t xml:space="preserve">  退休费</t>
  </si>
  <si>
    <t>24,135,960.98</t>
  </si>
  <si>
    <t>30217</t>
  </si>
  <si>
    <t xml:space="preserve">  公务接待费</t>
  </si>
  <si>
    <t>18,506.00</t>
  </si>
  <si>
    <t>31099</t>
  </si>
  <si>
    <t xml:space="preserve">  其他资本性支出</t>
  </si>
  <si>
    <t>30303</t>
  </si>
  <si>
    <t xml:space="preserve">  退职（役）费</t>
  </si>
  <si>
    <t>30218</t>
  </si>
  <si>
    <t xml:space="preserve">  专用材料费</t>
  </si>
  <si>
    <t>312</t>
  </si>
  <si>
    <t>对企业补助</t>
  </si>
  <si>
    <t>30304</t>
  </si>
  <si>
    <t xml:space="preserve">  抚恤金</t>
  </si>
  <si>
    <t>1,233,123.36</t>
  </si>
  <si>
    <t>30224</t>
  </si>
  <si>
    <t xml:space="preserve">  被装购置费</t>
  </si>
  <si>
    <t>31201</t>
  </si>
  <si>
    <t xml:space="preserve">  资本金注入</t>
  </si>
  <si>
    <t>30305</t>
  </si>
  <si>
    <t xml:space="preserve">  生活补助</t>
  </si>
  <si>
    <t>12,834,635.05</t>
  </si>
  <si>
    <t>30225</t>
  </si>
  <si>
    <t xml:space="preserve">  专用燃料费</t>
  </si>
  <si>
    <t>31203</t>
  </si>
  <si>
    <t xml:space="preserve">  政府投资基金股权投资</t>
  </si>
  <si>
    <t>30306</t>
  </si>
  <si>
    <t xml:space="preserve">  救济费</t>
  </si>
  <si>
    <t>30226</t>
  </si>
  <si>
    <t xml:space="preserve">  劳务费</t>
  </si>
  <si>
    <t>539.00</t>
  </si>
  <si>
    <t>31204</t>
  </si>
  <si>
    <t xml:space="preserve">  费用补贴</t>
  </si>
  <si>
    <t>30307</t>
  </si>
  <si>
    <t xml:space="preserve">  医疗费补助</t>
  </si>
  <si>
    <t>30227</t>
  </si>
  <si>
    <t xml:space="preserve">  委托业务费</t>
  </si>
  <si>
    <t>90,000.00</t>
  </si>
  <si>
    <t>31205</t>
  </si>
  <si>
    <t xml:space="preserve">  利息补贴</t>
  </si>
  <si>
    <t>30308</t>
  </si>
  <si>
    <t xml:space="preserve">  助学金</t>
  </si>
  <si>
    <t>30228</t>
  </si>
  <si>
    <t xml:space="preserve">  工会经费</t>
  </si>
  <si>
    <t>6,047,816.64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</si>
  <si>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</si>
  <si>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</si>
  <si>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</si>
  <si>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</si>
  <si>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</si>
  <si>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</si>
  <si>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</si>
  <si>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</si>
  <si>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</si>
  <si>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</si>
  <si>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</si>
  <si>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20,000.00</t>
  </si>
  <si>
    <t>39907</t>
  </si>
  <si>
    <t xml:space="preserve">  国家赔偿费用支出</t>
  </si>
  <si>
    <t>30311</t>
  </si>
  <si>
    <t xml:space="preserve">  代缴社会保险费</t>
  </si>
  <si>
    <t>30239</t>
  </si>
  <si>
    <t xml:space="preserve">  其他交通费用</t>
  </si>
  <si>
    <t>111,000.00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</si>
  <si>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</si>
  <si>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</si>
  <si>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</si>
  <si>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</si>
  <si>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</si>
  <si>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</si>
  <si>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</si>
  <si>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</si>
  <si>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</si>
  <si>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</si>
  <si>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</si>
  <si>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</si>
  <si>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</si>
  <si>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</si>
  <si>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</si>
  <si>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</si>
  <si>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</si>
  <si>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</si>
  <si>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</si>
  <si>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</si>
  <si>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</si>
  <si>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</si>
  <si>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</si>
  <si>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</si>
  <si>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</si>
  <si>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</si>
  <si>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</si>
  <si>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</si>
  <si>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</si>
  <si>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</si>
  <si>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25,763,698.63</t>
  </si>
  <si>
    <t>309</t>
  </si>
  <si>
    <t>资本性支出（基本建设）</t>
  </si>
  <si>
    <t>4,500,000.00</t>
  </si>
  <si>
    <t>311</t>
  </si>
  <si>
    <t>对企业补助（基本建设）</t>
  </si>
  <si>
    <t>11,057,258.92</t>
  </si>
  <si>
    <t>30901</t>
  </si>
  <si>
    <t>31101</t>
  </si>
  <si>
    <t>137,772.70</t>
  </si>
  <si>
    <t>30902</t>
  </si>
  <si>
    <t>31199</t>
  </si>
  <si>
    <t>30903</t>
  </si>
  <si>
    <t>2,610.26</t>
  </si>
  <si>
    <t>30905</t>
  </si>
  <si>
    <t>1,119,379.53</t>
  </si>
  <si>
    <t>30906</t>
  </si>
  <si>
    <t>2,271,535.39</t>
  </si>
  <si>
    <t>30907</t>
  </si>
  <si>
    <t>1,510,541.65</t>
  </si>
  <si>
    <t>30908</t>
  </si>
  <si>
    <t>30913</t>
  </si>
  <si>
    <t>988,123.81</t>
  </si>
  <si>
    <t>30919</t>
  </si>
  <si>
    <t>313</t>
  </si>
  <si>
    <t>对社会保障基金补助</t>
  </si>
  <si>
    <t>1,162,332.43</t>
  </si>
  <si>
    <t>30921</t>
  </si>
  <si>
    <t>31302</t>
  </si>
  <si>
    <t xml:space="preserve">  对社会保险基金补助</t>
  </si>
  <si>
    <t>30922</t>
  </si>
  <si>
    <t>31303</t>
  </si>
  <si>
    <t xml:space="preserve">  补充全国社会保障基金</t>
  </si>
  <si>
    <t>4,643,136.94</t>
  </si>
  <si>
    <t>30999</t>
  </si>
  <si>
    <t xml:space="preserve">  其他基本建设支出</t>
  </si>
  <si>
    <t>31304</t>
  </si>
  <si>
    <t xml:space="preserve">  对机关事业单位职业年金的补助</t>
  </si>
  <si>
    <t>30,600.00</t>
  </si>
  <si>
    <t>49,412,253.95</t>
  </si>
  <si>
    <t>4,775.00</t>
  </si>
  <si>
    <t>32,291,409.79</t>
  </si>
  <si>
    <t>1,159,529.02</t>
  </si>
  <si>
    <t>3,747,733.05</t>
  </si>
  <si>
    <t>6,167.00</t>
  </si>
  <si>
    <t>1,173,298.00</t>
  </si>
  <si>
    <t>500,000.00</t>
  </si>
  <si>
    <t>45,657,900.06</t>
  </si>
  <si>
    <t>968,788.31</t>
  </si>
  <si>
    <t>80,000.00</t>
  </si>
  <si>
    <t>1,250,241.48</t>
  </si>
  <si>
    <t>107,822.00</t>
  </si>
  <si>
    <t>175,944.17</t>
  </si>
  <si>
    <t>15,000.00</t>
  </si>
  <si>
    <t xml:space="preserve">  其他对个人和家庭的补助</t>
  </si>
  <si>
    <t>2,396,290.41</t>
  </si>
  <si>
    <t>64.40</t>
  </si>
  <si>
    <t>430,139.10</t>
  </si>
  <si>
    <t>176,178.14</t>
  </si>
  <si>
    <t>11,000.00</t>
  </si>
  <si>
    <t>注：本表反映部门本年度一般公共预算财政拨款项目支出经济分类支出情况。</t>
  </si>
  <si>
    <t>政府性基金预算财政拨款收入支出决算表</t>
  </si>
  <si>
    <t>公开08表</t>
  </si>
  <si>
    <t>60,000.00</t>
  </si>
  <si>
    <t>23,386.35</t>
  </si>
  <si>
    <t>17,397.50</t>
  </si>
  <si>
    <t>5,988.85</t>
  </si>
  <si>
    <t>160,683.36</t>
  </si>
  <si>
    <t>365,239.00</t>
  </si>
  <si>
    <t>95,444.36</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</si>
  <si>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</si>
  <si>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</si>
  <si>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</si>
  <si>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</si>
  <si>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</si>
  <si>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</si>
  <si>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</si>
  <si>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</si>
  <si>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</si>
  <si>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</si>
  <si>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</si>
  <si>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</si>
  <si>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</si>
  <si>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</si>
  <si>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</si>
  <si>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</si>
  <si>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</si>
  <si>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</si>
  <si>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229,326.49</t>
  </si>
  <si>
    <t xml:space="preserve">  1．因公出国（境）费</t>
  </si>
  <si>
    <t xml:space="preserve">  2．公务用车购置及运行维护费</t>
  </si>
  <si>
    <t>204,653.49</t>
  </si>
  <si>
    <t xml:space="preserve">    （1）公务用车购置费</t>
  </si>
  <si>
    <t xml:space="preserve">    （2）公务用车运行维护费</t>
  </si>
  <si>
    <t xml:space="preserve">  3．公务接待费</t>
  </si>
  <si>
    <t>24,673.00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</si>
  <si>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</si>
  <si>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</si>
  <si>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</si>
  <si>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</si>
  <si>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</si>
  <si>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</si>
  <si>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</si>
  <si>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</si>
  <si>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11.00</t>
  </si>
  <si>
    <t xml:space="preserve">  5．国内公务接待批次（个）</t>
  </si>
  <si>
    <t>18.00</t>
  </si>
  <si>
    <t xml:space="preserve">     其中：外事接待批次（个）</t>
  </si>
  <si>
    <t xml:space="preserve">  6．国内公务接待人次（人）</t>
  </si>
  <si>
    <t>427.00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</si>
  <si>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</si>
  <si>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</si>
  <si>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</si>
  <si>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</si>
  <si>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</si>
  <si>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</si>
  <si>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</si>
  <si>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</si>
  <si>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</si>
  <si>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</si>
  <si>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</si>
  <si>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</si>
  <si>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220,617.17</t>
  </si>
  <si>
    <t>195,944.17</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</si>
  <si>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</si>
  <si>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</si>
  <si>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</si>
  <si>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</si>
  <si>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</si>
  <si>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</si>
  <si>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</si>
  <si>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</si>
  <si>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</si>
  <si>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</si>
  <si>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</si>
  <si>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</si>
  <si>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</si>
  <si>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</si>
  <si>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</si>
  <si>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</si>
  <si>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</si>
  <si>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</si>
  <si>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</si>
  <si>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</si>
  <si>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</si>
  <si>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</si>
  <si>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</si>
  <si>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 xml:space="preserve"> 纳耿马傣族佤族自治县教育体育局2023年度部门决算编报的单位共32个。其中：行政单位1个，参照公务员法管理的事业单位0个，其他事业单位31个。包括：耿马自治县教育体育局机关所属行政单位1个、事业单位31个，分别是：耿马自治县职业教育中心、耿马自治县华侨管理区九年一贯制学校、耿马自治县特殊教育学校、耿马自治县第一幼儿园、耿马自治县城关完全小学、耿马自治县第一中学、耿马自治县勐撒中学、耿马自治县芒洪中学、耿马自治县贺派中学、耿马自治县芒洪乡中心校、耿马自治县勐永中学、耿马自治县四排山乡中心校、耿马自治县贺派乡中心校、耿马自治县勐撒镇中心校、耿马自治县勐永镇中心校、耿马自治县五华民族小学、耿马自治县大兴乡中心校、耿马自治县洛凌九年一贯制学校、耿马自治县耿马镇中心校、耿马自治县大兴中学、耿马自治县允捧中学、耿马自治县四排山中学、耿马自治县勐简乡中心校、耿马自治县民族中学、耿马自治县孟定城关完全小学、耿马自治县孟定下城国门学校、耿马自治县洞景中学、耿马自治县福荣九年一贯制学校、耿马自治县孟定镇中心校、耿马自治县勐简中学、耿马自治县河外中学。</t>
  </si>
  <si>
    <t>（二）部门绩效目标的设立情况</t>
  </si>
  <si>
    <t>我部门从职责履行良好、履职效益明显、预算配置科学、预算执行有效、预算管理规范等五个方面设置了部门整体支出绩效目标。</t>
  </si>
  <si>
    <t>（三）部门整体收支情况</t>
  </si>
  <si>
    <t>耿马傣族佤族自治县教育体育局2023年度收入合计716500251.98元。其中：财政拨款收入682658292.10元，占总收入的95.28%；上级补助收入0.00元，占总收入的0.00%；事业收入4301539.20元（含教育收费4301539.20元），占总收入的0.60%；经营收入0.00元，占总收入的0.00%；附属单位上缴收入0.00元，占总收入的0.00%；其他收入29540420.68元，占总收入的4.12%。与上年相比，收入合计增加2081635.64元，增长0.29%。耿马傣族佤族自治县教育体育局2023年度支出合计715338591.33元。其中：基本支出566780272.61元，占总支出的79.23%；项目支出148558318.72元，占总支出的20.77%；上缴上级支出0.00元，占总支出的0.00％；经营支出0.00元，占总支出的0.00％；对附属单位补助支出0.00元，占总支出的0.00％。与上年相比，支出合计减少86914358.88元，下降10.83%。</t>
  </si>
  <si>
    <t>（四）部门预算管理制度建设情况</t>
  </si>
  <si>
    <t xml:space="preserve"> 预算管理为单位管理重点，对内部管理、运行有着重要作用。我单位实行全面预算管理，建立健全预算管理制度，编撰收支预算坚持以“以收定支，收支平衡、统筹兼顾”的原则，严格执行批复的预算、按照财政部门决算编制要求，真实、完整、准确、及时编制决算，在教育收费方面统一使用财政收费票据，严格执行收支两条线管理。</t>
  </si>
  <si>
    <t>（五）严控“三公经费”支出情况</t>
  </si>
  <si>
    <t>2023年度财政拨款“三公”经费支出决算中，财政拨款“三公”经费支出年初预算为130000.00元，决算为229326.49元，完成年初预算的176.40%。其中：因公出国（境）费支出年初预算为0元，决算为0元，占财政拨款“三公”经费总支出决算的0.00%，完成年初预算的0%，本年本单位未编制因公出国境预算，也未发生因公出国境事件,故无因公出国境预算及支出；公务用车购置费支出年初预算为0元，决算为0元，占财政拨款“三公”经费总支出决算的0.00%，完成年初预算的0%；公务用车运行维护费支出年初预算为70000.00元，决算为204653.49元，占财政拨款“三公”经费总支出决算的89.24%，完成年初预算的  292.36%；公务接待费支出年初预算为60000.00元，决算为24673.00元，占财政拨款“三公”经费总支出决算的10.76%，完成年初预算的41.12%，具体是国内接待费支出决算24673.00元（其中：外事接待费支出决算0.00元），国（境）外接待费支出决算0.00元。</t>
  </si>
  <si>
    <t>二、绩效自评工作情况</t>
  </si>
  <si>
    <t>（一）绩效自评的目的</t>
  </si>
  <si>
    <t>（二）自评组织过程</t>
  </si>
  <si>
    <t>1.前期准备</t>
  </si>
  <si>
    <t>成立领导小组，制定实施方案和管理办法，建立并逐步完善了自评工作组织机构，由分管负责人开展自评工作，计划财务室牵头和组织实施自评工作，明确专人负责具体工作，部门各下属单位，内部机构应积极配合做好自评的有关工作。</t>
  </si>
  <si>
    <t>2.组织实施</t>
  </si>
  <si>
    <t>县教育体育局接到自评通知后，根据主管项目股室，成立绩效评价工作组，进行评价人员分工，落实人员责任。工作组成立后，制定评价工作方案，明确评价重点，并针对项目特点，按照可比、适用、准确，又易于操作的要求，研究设计业务、财务类评价指标，为客观公正地评价提供量化依据。同时，将工作要求传达至各乡镇及直各学校，督促按时、按质完成工作。</t>
  </si>
  <si>
    <t>三、评价情况分析及综合评价结论</t>
  </si>
  <si>
    <t>我单位绩效评价工作小组按照云南省财政厅整体部门支出绩效评价相关要求，通过自评，我单位严格执行各项财经法规和会计制度，财务管理和会计基础工作日益规范，总体效果较好。整体绩效水平为“良好”</t>
  </si>
  <si>
    <t>四、存在的问题和整改情况</t>
  </si>
  <si>
    <t>根据本次绩效评价情况，预算绩效申报时，编制的绩效目标不具体，绩效目标未完全细化分解为具体工作任务，部分绩效指标不清晰、可衡量性差。部分项目已实施完成，但我县财政困难，资金基本由施工方垫支，拨款率低，在今后的预算绩效申报时，我们将进一步做好工作任务细化分解为具体的工作目标，继续加大对项目业务股室绩效管理的学习工作，进一步强化绩效意识。</t>
  </si>
  <si>
    <t>五、绩效自评结果应用</t>
  </si>
  <si>
    <t>本单位对本次绩效自评结果进行了分析，在下步工作中改进。</t>
  </si>
  <si>
    <t>六、主要经验及做法</t>
  </si>
  <si>
    <t>一是强化领导，建立健全绩效评价体系，严把政策项目准入关，事前关口把关要严；二是结合实际，确定考评项目及考评指标，在绩效目标编制中，基础要牢；三是措施到位，扎实推进绩效考评工作，评价过程中，评价结果要实；四是建立健全管理制度，在绩效结果运用中，让成果应用率更高。</t>
  </si>
  <si>
    <t>七、其他需说明的情况</t>
  </si>
  <si>
    <t>没有其他需要说明的情况。</t>
  </si>
  <si>
    <t>备注：涉密部门和涉密信息按保密规定不公开。</t>
  </si>
  <si>
    <t>部门整体支出绩效自评表</t>
  </si>
  <si>
    <t>（2023年度）                                         公开14表</t>
  </si>
  <si>
    <r>
      <rPr>
        <sz val="12"/>
        <color rgb="FF000000"/>
        <rFont val="宋体"/>
        <charset val="134"/>
      </rPr>
      <t>部门：耿马傣族佤族自治县教育体育局</t>
    </r>
    <r>
      <rPr>
        <sz val="12"/>
        <color rgb="FF000000"/>
        <rFont val="方正仿宋_GBK"/>
        <charset val="134"/>
      </rPr>
      <t xml:space="preserve">                            填报日期：</t>
    </r>
    <r>
      <rPr>
        <sz val="12"/>
        <color rgb="FF000000"/>
        <rFont val="宋体"/>
        <charset val="134"/>
      </rPr>
      <t>2024年9月10日                   单位：元</t>
    </r>
    <r>
      <rPr>
        <sz val="12"/>
        <color rgb="FF000000"/>
        <rFont val="Times New Roman"/>
        <charset val="134"/>
      </rPr>
      <t xml:space="preserve">                                                      </t>
    </r>
  </si>
  <si>
    <t>部门名称</t>
  </si>
  <si>
    <t>部门整体支出绩效自评</t>
  </si>
  <si>
    <t>主管部门及代码</t>
  </si>
  <si>
    <t>耿马自治县教育体育局105001</t>
  </si>
  <si>
    <t>实施单位</t>
  </si>
  <si>
    <t>下属单位32个</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</si>
  <si>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</si>
  <si>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</si>
  <si>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</si>
  <si>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</si>
  <si>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</si>
  <si>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</si>
  <si>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</si>
  <si>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</si>
  <si>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</si>
  <si>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</si>
  <si>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</si>
  <si>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</si>
  <si>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</si>
  <si>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一）努力提升学前教育发展水平。落实云南省民办教育机构管理办法，督促各民办幼儿园加强常规管理，加强师资队伍培训，加强安全保障能力，提升保育保教水平。（二）全面提升义务教育质量。一是认真落实提升教育质量二十二项制度，加大</t>
    </r>
    <r>
      <rPr>
        <sz val="10"/>
        <color rgb="FF000000"/>
        <rFont val="Times New Roman"/>
        <charset val="0"/>
      </rPr>
      <t>“</t>
    </r>
    <r>
      <rPr>
        <sz val="10"/>
        <color rgb="FF000000"/>
        <rFont val="宋体"/>
        <charset val="0"/>
      </rPr>
      <t>质量校园</t>
    </r>
    <r>
      <rPr>
        <sz val="10"/>
        <color rgb="FF000000"/>
        <rFont val="Times New Roman"/>
        <charset val="0"/>
      </rPr>
      <t>”</t>
    </r>
    <r>
      <rPr>
        <sz val="10"/>
        <color rgb="FF000000"/>
        <rFont val="宋体"/>
        <charset val="0"/>
      </rPr>
      <t>建设工作力度。二是抓好义务教育学校体育。三是按要求开设劳动教育课程，每周不少于</t>
    </r>
    <r>
      <rPr>
        <sz val="10"/>
        <color rgb="FF000000"/>
        <rFont val="Times New Roman"/>
        <charset val="0"/>
      </rPr>
      <t>1</t>
    </r>
    <r>
      <rPr>
        <sz val="10"/>
        <color rgb="FF000000"/>
        <rFont val="宋体"/>
        <charset val="0"/>
      </rPr>
      <t>课时。四是抓好艺术教育。（三）推进高中阶段教育普及攻坚。推进推进普通高中改扩建项目建设，解决普通高中学位缺口问题。（四）推进职业教育产教融合发展。（五）协调发展民族教育和特殊教育。（六）深入推进教体融合发展。</t>
    </r>
  </si>
  <si>
    <t xml:space="preserve">严格按照年度总目标实施。本年度按预期目标，认真扎实做好各项工作，1．全面筑牢党建工作战斗堡垒;2．深化教育综合改革; 3．逐步改善办学条件;4．各类教育协调发展;5．加强教育教学管理;6．规范学校办学行为;7．校园安全稳定有效保障;8．推进教育高质量发展三年行动计划;9．稳步发展体育工作。
</t>
  </si>
  <si>
    <t>绩效
指标</t>
  </si>
  <si>
    <t>一级指标</t>
  </si>
  <si>
    <t>二级指标</t>
  </si>
  <si>
    <t>三级指标</t>
  </si>
  <si>
    <t>年度指标值（A）</t>
  </si>
  <si>
    <t>实际完成值（B）</t>
  </si>
  <si>
    <t>未完成原因分析</t>
  </si>
  <si>
    <t>产出指标
 （50分）</t>
  </si>
  <si>
    <t>数量</t>
  </si>
  <si>
    <t>奖励乡村学校从教20年以上优秀教师人数</t>
  </si>
  <si>
    <t>工程总量</t>
  </si>
  <si>
    <t>20339平方米</t>
  </si>
  <si>
    <t>资金到位率</t>
  </si>
  <si>
    <t>农村义务教育学生营养改善计划国家试点补助学生数</t>
  </si>
  <si>
    <t>家庭经济困难学生享受生活补助覆盖率</t>
  </si>
  <si>
    <t>质量</t>
  </si>
  <si>
    <t>补助标准达标率</t>
  </si>
  <si>
    <t>九年义务教育巩固率</t>
  </si>
  <si>
    <t>≥98%</t>
  </si>
  <si>
    <t>营养改善计划食品安全达标率</t>
  </si>
  <si>
    <t>公用经费资金补助人数覆盖率</t>
  </si>
  <si>
    <t>乡村教师生活补助政策覆盖率</t>
  </si>
  <si>
    <t>时效</t>
  </si>
  <si>
    <t>资金支付及时率</t>
  </si>
  <si>
    <t>补助发放及时率</t>
  </si>
  <si>
    <t>成本</t>
  </si>
  <si>
    <t>小学家庭经济困难学生补助标准</t>
  </si>
  <si>
    <t>500-1000</t>
  </si>
  <si>
    <t>中学家庭经济困难学生补助标准</t>
  </si>
  <si>
    <t>625-1250</t>
  </si>
  <si>
    <t>效益指标
（30分）</t>
  </si>
  <si>
    <t>社会效益</t>
  </si>
  <si>
    <t>能有效促进项目学校的教育教学发展</t>
  </si>
  <si>
    <t>有效</t>
  </si>
  <si>
    <t>可持续影响</t>
  </si>
  <si>
    <t>对项目学校教育教学发展将起到积极的推动作用</t>
  </si>
  <si>
    <t>长期</t>
  </si>
  <si>
    <t>学生体质健康水平提升</t>
  </si>
  <si>
    <t>逐步提升</t>
  </si>
  <si>
    <t>满意度
指标
（10分）</t>
  </si>
  <si>
    <t>服务对象
满意度</t>
  </si>
  <si>
    <t>学校和老师满意度</t>
  </si>
  <si>
    <t>&gt;=95%</t>
  </si>
  <si>
    <t>家长和学生满意度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</si>
  <si>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</si>
  <si>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</si>
  <si>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</si>
  <si>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t>
    </r>
    <r>
      <rPr>
        <sz val="10"/>
        <color rgb="FF000000"/>
        <rFont val="Times New Roman"/>
        <charset val="134"/>
      </rPr>
      <t xml:space="preserve">        92.77                            </t>
    </r>
    <r>
      <rPr>
        <sz val="10"/>
        <color rgb="FF000000"/>
        <rFont val="方正仿宋_GBK"/>
        <charset val="134"/>
      </rPr>
      <t>自评等级：优</t>
    </r>
  </si>
  <si>
    <t>联系人：周云秀</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</si>
  <si>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</si>
  <si>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</si>
  <si>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</si>
  <si>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 xml:space="preserve">   （2023年度） </t>
  </si>
  <si>
    <t>部门: 耿马傣族佤族自治县教育体育局                           填报日期：2024年11月14日                                     金额单位：元</t>
  </si>
  <si>
    <t>项目名称</t>
  </si>
  <si>
    <t>学前教育家庭经济困难资助金</t>
  </si>
  <si>
    <t>耿马傣族佤族自治县教育体育局150001</t>
  </si>
  <si>
    <t>辖区各核算单位</t>
  </si>
  <si>
    <t>项目资金
（元）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</si>
  <si>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</si>
  <si>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</si>
  <si>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</si>
  <si>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</si>
  <si>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</si>
  <si>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t xml:space="preserve"> 落实学前教育家庭经济困难资助金补助政策，让符合条件的幼儿享受补助资金,满足家庭经济困难的幼儿基本学习生活要求。</t>
  </si>
  <si>
    <r>
      <rPr>
        <sz val="10"/>
        <color rgb="FF000000"/>
        <rFont val="Times New Roman"/>
        <charset val="0"/>
      </rPr>
      <t xml:space="preserve">    </t>
    </r>
    <r>
      <rPr>
        <sz val="10"/>
        <color rgb="FF000000"/>
        <rFont val="宋体"/>
        <charset val="0"/>
      </rPr>
      <t>落实学前教育家庭经济困难资助金补助政策，发放学前教育儿童资助金，资助幼儿</t>
    </r>
    <r>
      <rPr>
        <sz val="10"/>
        <color rgb="FF000000"/>
        <rFont val="Times New Roman"/>
        <charset val="0"/>
      </rPr>
      <t>,</t>
    </r>
    <r>
      <rPr>
        <sz val="10"/>
        <color rgb="FF000000"/>
        <rFont val="宋体"/>
        <charset val="0"/>
      </rPr>
      <t>满足家庭经济困难的幼儿基本学习生活要求。符合条件的享受补助资金，在资金的使用过程中，严格做到资金使用规范，已做到专款专用。</t>
    </r>
  </si>
  <si>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</si>
  <si>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</si>
  <si>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</si>
  <si>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</si>
  <si>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t>数量指标</t>
  </si>
  <si>
    <t>学前幼儿补助覆盖率</t>
  </si>
  <si>
    <t>&gt;=100%</t>
  </si>
  <si>
    <t>质量指标</t>
  </si>
  <si>
    <t>补助对象准确率</t>
  </si>
  <si>
    <t>时效指标</t>
  </si>
  <si>
    <t>项目当年完成率</t>
  </si>
  <si>
    <t>&gt;=80%</t>
  </si>
  <si>
    <t>成本指标</t>
  </si>
  <si>
    <t>补助标准</t>
  </si>
  <si>
    <t>150元/人.学期</t>
  </si>
  <si>
    <t>145.95元/人.学期</t>
  </si>
  <si>
    <t>补助对象政策的知晓率</t>
  </si>
  <si>
    <t>学前三年毛入园率</t>
  </si>
  <si>
    <t>满意度指标（10分）</t>
  </si>
  <si>
    <t>服务对象满意度</t>
  </si>
  <si>
    <r>
      <rPr>
        <sz val="10"/>
        <color rgb="FF000000"/>
        <rFont val="方正仿宋_GBK"/>
        <charset val="134"/>
      </rPr>
      <t>自评得分：</t>
    </r>
    <r>
      <rPr>
        <sz val="10"/>
        <color rgb="FF000000"/>
        <rFont val="宋体"/>
        <charset val="134"/>
      </rPr>
      <t>95</t>
    </r>
    <r>
      <rPr>
        <sz val="10"/>
        <color rgb="FF000000"/>
        <rFont val="方正仿宋_GBK"/>
        <charset val="134"/>
      </rPr>
      <t>分,自评等级：优。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</si>
  <si>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</si>
  <si>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义务教育阶段学校公用经费</t>
  </si>
  <si>
    <t>耿马自治县教育体育局   105001</t>
  </si>
  <si>
    <t>保障学校工作正常开展，用于支付水电费、教师培训、差旅费、采购办公设备，完成教学楼零星维修，提高教学水平。</t>
  </si>
  <si>
    <t>产出指标（50%）</t>
  </si>
  <si>
    <t>义教阶段学生人数</t>
  </si>
  <si>
    <t>开展教师培训次数</t>
  </si>
  <si>
    <t>公用经费学生覆盖率</t>
  </si>
  <si>
    <t>培训参与人数</t>
  </si>
  <si>
    <t>办公用品采购及时率</t>
  </si>
  <si>
    <t>850</t>
  </si>
  <si>
    <t>升学率</t>
  </si>
  <si>
    <t>保障学校日常运转</t>
  </si>
  <si>
    <t>保障</t>
  </si>
  <si>
    <t>提升教师专业素质能力</t>
  </si>
  <si>
    <t>提升</t>
  </si>
  <si>
    <t>学生满意度</t>
  </si>
  <si>
    <t>教师满意度</t>
  </si>
  <si>
    <r>
      <rPr>
        <sz val="10"/>
        <color rgb="FF000000"/>
        <rFont val="方正仿宋_GBK"/>
        <charset val="134"/>
      </rPr>
      <t>自评得分：89</t>
    </r>
    <r>
      <rPr>
        <sz val="10"/>
        <color rgb="FF000000"/>
        <rFont val="Times New Roman"/>
        <charset val="134"/>
      </rPr>
      <t xml:space="preserve"> </t>
    </r>
    <r>
      <rPr>
        <sz val="10"/>
        <color rgb="FF000000"/>
        <rFont val="宋体"/>
        <charset val="134"/>
      </rPr>
      <t>分</t>
    </r>
    <r>
      <rPr>
        <sz val="10"/>
        <color rgb="FF000000"/>
        <rFont val="Times New Roman"/>
        <charset val="134"/>
      </rPr>
      <t xml:space="preserve">   </t>
    </r>
    <r>
      <rPr>
        <sz val="10"/>
        <color rgb="FF000000"/>
        <rFont val="宋体"/>
        <charset val="134"/>
      </rPr>
      <t>，</t>
    </r>
    <r>
      <rPr>
        <sz val="10"/>
        <color rgb="FF000000"/>
        <rFont val="方正仿宋_GBK"/>
        <charset val="134"/>
      </rPr>
      <t>自评等级：良。</t>
    </r>
  </si>
  <si>
    <t>义务教育阶段困难学生生活补助</t>
  </si>
  <si>
    <t>年内全面实施,对九年义教育在校家庭经济困难学生给予生活补助；提高少数民族的受教育程度。</t>
  </si>
  <si>
    <t>在资金的使用过程中，严格做到资金使用规范，已做到专款专用，对2029人次的九年义教育在校家庭经济困难学生给予生活补助；资助89人次人口较少民族学生。</t>
  </si>
  <si>
    <t>数量质量</t>
  </si>
  <si>
    <t>义务教育家庭经济困难学生补助人次</t>
  </si>
  <si>
    <t>发放及时率</t>
  </si>
  <si>
    <t>困难学生生活补助寄宿生补助标准</t>
  </si>
  <si>
    <r>
      <rPr>
        <sz val="10"/>
        <rFont val="Times New Roman"/>
        <charset val="0"/>
      </rPr>
      <t>625</t>
    </r>
    <r>
      <rPr>
        <sz val="10"/>
        <rFont val="宋体"/>
        <charset val="0"/>
      </rPr>
      <t>元</t>
    </r>
    <r>
      <rPr>
        <sz val="10"/>
        <rFont val="Times New Roman"/>
        <charset val="0"/>
      </rPr>
      <t>/</t>
    </r>
    <r>
      <rPr>
        <sz val="10"/>
        <rFont val="宋体"/>
        <charset val="0"/>
      </rPr>
      <t>学期</t>
    </r>
  </si>
  <si>
    <t>困难学生生活补助非寄宿生补助标准</t>
  </si>
  <si>
    <r>
      <rPr>
        <sz val="10"/>
        <rFont val="Times New Roman"/>
        <charset val="0"/>
      </rPr>
      <t>312.5</t>
    </r>
    <r>
      <rPr>
        <sz val="10"/>
        <rFont val="宋体"/>
        <charset val="0"/>
      </rPr>
      <t>元</t>
    </r>
    <r>
      <rPr>
        <sz val="10"/>
        <rFont val="Times New Roman"/>
        <charset val="0"/>
      </rPr>
      <t>/</t>
    </r>
    <r>
      <rPr>
        <sz val="10"/>
        <rFont val="宋体"/>
        <charset val="0"/>
      </rPr>
      <t>学期</t>
    </r>
  </si>
  <si>
    <r>
      <rPr>
        <sz val="10"/>
        <rFont val="Times New Roman"/>
        <charset val="0"/>
      </rPr>
      <t>250</t>
    </r>
    <r>
      <rPr>
        <sz val="10"/>
        <color rgb="FF000000"/>
        <rFont val="宋体"/>
        <charset val="0"/>
      </rPr>
      <t>元</t>
    </r>
    <r>
      <rPr>
        <sz val="10"/>
        <color rgb="FF000000"/>
        <rFont val="Times New Roman"/>
        <charset val="0"/>
      </rPr>
      <t>/</t>
    </r>
    <r>
      <rPr>
        <sz val="10"/>
        <color rgb="FF000000"/>
        <rFont val="宋体"/>
        <charset val="0"/>
      </rPr>
      <t>每学期</t>
    </r>
  </si>
  <si>
    <t>效益指标（30%）</t>
  </si>
  <si>
    <t>经济效益
指标</t>
  </si>
  <si>
    <t>帮助改善贫困家庭学生就学水平</t>
  </si>
  <si>
    <t>改善</t>
  </si>
  <si>
    <t>有所改善</t>
  </si>
  <si>
    <t>社会效益
指标</t>
  </si>
  <si>
    <t>帮助解决贫困家庭经济负担</t>
  </si>
  <si>
    <t>满意度指标（10%）</t>
  </si>
  <si>
    <t>服务对象满意度指标等</t>
  </si>
  <si>
    <t>受助学生满意度</t>
  </si>
  <si>
    <t>受助学生家长满意度</t>
  </si>
  <si>
    <r>
      <rPr>
        <sz val="10"/>
        <color rgb="FF000000"/>
        <rFont val="方正仿宋_GBK"/>
        <charset val="134"/>
      </rPr>
      <t>自评得分：88</t>
    </r>
    <r>
      <rPr>
        <sz val="10"/>
        <color rgb="FF000000"/>
        <rFont val="Times New Roman"/>
        <charset val="134"/>
      </rPr>
      <t xml:space="preserve"> </t>
    </r>
    <r>
      <rPr>
        <sz val="10"/>
        <color rgb="FF000000"/>
        <rFont val="宋体"/>
        <charset val="134"/>
      </rPr>
      <t>分</t>
    </r>
    <r>
      <rPr>
        <sz val="10"/>
        <color rgb="FF000000"/>
        <rFont val="Times New Roman"/>
        <charset val="134"/>
      </rPr>
      <t xml:space="preserve">   </t>
    </r>
    <r>
      <rPr>
        <sz val="10"/>
        <color rgb="FF000000"/>
        <rFont val="宋体"/>
        <charset val="134"/>
      </rPr>
      <t>，</t>
    </r>
    <r>
      <rPr>
        <sz val="10"/>
        <color rgb="FF000000"/>
        <rFont val="方正仿宋_GBK"/>
        <charset val="134"/>
      </rPr>
      <t>自评等级：良。</t>
    </r>
  </si>
  <si>
    <t>义务教育营养改善计划资金</t>
  </si>
  <si>
    <t>年内全面实施，改善农村义务教育学生营养状况，提高农村学生健康水平；使受助学生覆盖率达到100%。</t>
  </si>
  <si>
    <t>在资金的使用过程中，做到使用规范，专款专用，改善了农村义务教育学生营养状况，提高了农村学生健康水平，使全县义务教育阶段学生全部受益。</t>
  </si>
  <si>
    <t>补助人数</t>
  </si>
  <si>
    <t>36636</t>
  </si>
  <si>
    <t>原连片特困地区享受营养改善计划政策农村学生比例</t>
  </si>
  <si>
    <t>食品安全达标率</t>
  </si>
  <si>
    <t>&gt;=98%</t>
  </si>
  <si>
    <t>补助对象政策知晓率</t>
  </si>
  <si>
    <t>采购及时率</t>
  </si>
  <si>
    <t>拨款及时率</t>
  </si>
  <si>
    <t>城镇户口标准</t>
  </si>
  <si>
    <t>农村户口标准</t>
  </si>
  <si>
    <t>提高学生体质健康</t>
  </si>
  <si>
    <t>提高</t>
  </si>
  <si>
    <t>有所提高</t>
  </si>
  <si>
    <t>家长满意度</t>
  </si>
  <si>
    <r>
      <rPr>
        <sz val="10"/>
        <color rgb="FF000000"/>
        <rFont val="方正仿宋_GBK"/>
        <charset val="134"/>
      </rPr>
      <t>自评得分：92</t>
    </r>
    <r>
      <rPr>
        <sz val="10"/>
        <color rgb="FF000000"/>
        <rFont val="Times New Roman"/>
        <charset val="134"/>
      </rPr>
      <t xml:space="preserve"> </t>
    </r>
    <r>
      <rPr>
        <sz val="10"/>
        <color rgb="FF000000"/>
        <rFont val="宋体"/>
        <charset val="134"/>
      </rPr>
      <t>分</t>
    </r>
    <r>
      <rPr>
        <sz val="10"/>
        <color rgb="FF000000"/>
        <rFont val="Times New Roman"/>
        <charset val="134"/>
      </rPr>
      <t xml:space="preserve">   </t>
    </r>
    <r>
      <rPr>
        <sz val="10"/>
        <color rgb="FF000000"/>
        <rFont val="宋体"/>
        <charset val="134"/>
      </rPr>
      <t>，</t>
    </r>
    <r>
      <rPr>
        <sz val="10"/>
        <color rgb="FF000000"/>
        <rFont val="Times New Roman"/>
        <charset val="134"/>
      </rPr>
      <t xml:space="preserve"> </t>
    </r>
    <r>
      <rPr>
        <sz val="10"/>
        <color rgb="FF000000"/>
        <rFont val="方正仿宋_GBK"/>
        <charset val="134"/>
      </rPr>
      <t>自评等级：优。</t>
    </r>
  </si>
  <si>
    <t>义务教育课后服务资金</t>
  </si>
  <si>
    <t xml:space="preserve">对统一组织开展的体育锻炼和作业辅导等活动由财政给与补助，每周开展 5 天每天 2 小时课后服务。通过开展课后服务活动，解决家长“接送难”的问题，减轻家长负担，促进学生全面发展。加强课后服务经费的保障，使课后服务质量明显提升。  </t>
  </si>
  <si>
    <t>制定“一校一案” 的课后服务方案，开展丰富多彩的课后服务活动。</t>
  </si>
  <si>
    <t>受益学生数</t>
  </si>
  <si>
    <t>&gt;=36336</t>
  </si>
  <si>
    <t>课后服务覆盖率</t>
  </si>
  <si>
    <t>课后服务时间</t>
  </si>
  <si>
    <t>&gt;=2小时</t>
  </si>
  <si>
    <t>2小时%</t>
  </si>
  <si>
    <t>获得补助教师覆盖率</t>
  </si>
  <si>
    <t>对学生的能力提升</t>
  </si>
  <si>
    <t>学生全面发展</t>
  </si>
  <si>
    <t>增强</t>
  </si>
  <si>
    <t>增加</t>
  </si>
  <si>
    <r>
      <rPr>
        <sz val="10"/>
        <color rgb="FF000000"/>
        <rFont val="方正仿宋_GBK"/>
        <charset val="134"/>
      </rPr>
      <t>自评得分：90.50</t>
    </r>
    <r>
      <rPr>
        <sz val="10"/>
        <color rgb="FF000000"/>
        <rFont val="Times New Roman"/>
        <charset val="134"/>
      </rPr>
      <t xml:space="preserve">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</si>
  <si>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高中生均公用经费</t>
  </si>
  <si>
    <t>耿马县第一中学和耿马县民族中学</t>
  </si>
  <si>
    <t>年内全面实施,完善校舍维修改造、保障高中教育正常运转，完成教育教学活动和其他日常工作任务</t>
  </si>
  <si>
    <t>在资金的使用过程中，严格做到资金使用规范，已做到专款专用，提高了高中办学条件，2023年支付12个月办公费181,359.77元，办公设备购置140,000.00元。</t>
  </si>
  <si>
    <t>学生数</t>
  </si>
  <si>
    <t>年度参训率</t>
  </si>
  <si>
    <t>公用经费使用合规</t>
  </si>
  <si>
    <t>受助人数覆盖率</t>
  </si>
  <si>
    <t>参训教师培训合格率</t>
  </si>
  <si>
    <t>资金到位及时率</t>
  </si>
  <si>
    <t>社会效益指标</t>
  </si>
  <si>
    <t>学校日常运转</t>
  </si>
  <si>
    <t>教师专业素质能力</t>
  </si>
  <si>
    <t>服务对象满意度指标</t>
  </si>
  <si>
    <r>
      <rPr>
        <sz val="10"/>
        <color rgb="FF000000"/>
        <rFont val="方正仿宋_GBK"/>
        <charset val="134"/>
      </rPr>
      <t>自评得分：90分</t>
    </r>
    <r>
      <rPr>
        <sz val="10"/>
        <color rgb="FF000000"/>
        <rFont val="Times New Roman"/>
        <charset val="134"/>
      </rPr>
      <t xml:space="preserve">                           </t>
    </r>
    <r>
      <rPr>
        <sz val="10"/>
        <color rgb="FF000000"/>
        <rFont val="方正仿宋_GBK"/>
        <charset val="134"/>
      </rPr>
      <t>自评等级：优</t>
    </r>
  </si>
  <si>
    <t>学生资助金及奖学金
（国家助学金、国家奖学金、省政府奖学金）</t>
  </si>
  <si>
    <t>耿马傣族佤族自治县职业教育中心</t>
  </si>
  <si>
    <t>全年预算数（A）</t>
  </si>
  <si>
    <t>全年执行数（E）</t>
  </si>
  <si>
    <t>争取年内及时足额发放2022年秋季、2023年国家助学金；按时发放国家奖学金和省政府奖学金。通过发放国家助学金、奖学金等达到改善受助学生学习和生活开支，改善家庭经济情况。
补助标准：国家助学金1000元/生.学期，国家奖学金6000元/生.年，省政府奖学金4000元/生.年。</t>
  </si>
  <si>
    <t>1、年内发放2022年秋季助学金276人次，共计276000元，2023年春季助学金196人次，共计117600元。因学生卡号错误退回28200元及2023秋季补助资金，待2024年发放。
2、发放国家奖学金1人，6000元；省政府奖学金2人，共8000元。</t>
  </si>
  <si>
    <t>国家助学金受助人次
（春季+秋季）</t>
  </si>
  <si>
    <t>472人</t>
  </si>
  <si>
    <t>国家奖学金受助人数</t>
  </si>
  <si>
    <t>省政府奖学金受助人数</t>
  </si>
  <si>
    <t>学生资助达标率</t>
  </si>
  <si>
    <t>家庭经济困难覆盖</t>
  </si>
  <si>
    <t>资金拨付及时性</t>
  </si>
  <si>
    <t>及时</t>
  </si>
  <si>
    <t>政策的知晓度</t>
  </si>
  <si>
    <t>家庭贫困学生就学率</t>
  </si>
  <si>
    <t>绩效结论为：自评得分：89分                      自评等级：良</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</si>
  <si>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</si>
  <si>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工作运转经费
（免学费、历年结余资金、三代手续费、中职生住宿费）</t>
  </si>
  <si>
    <t xml:space="preserve">耿马傣族佤族自治县职业教育中心   </t>
  </si>
  <si>
    <t>中等职业学校免学费主要用于保障学校正常运转。用于办公费、水电费、网费、差旅费及其他日常零星维修支出等，保障学校日常开展，顺利开展教育教学工作。历年结余资金、三代手续费、中职生住宿费等经费主要用于补充学校经费开支，为学校保障教学工作顺利开展添一份保障。</t>
  </si>
  <si>
    <t>本年度，保障学校正常运转公用经费包括免学费、历年结余资金、三代手续费、中职生住宿费，合计总支出849132.02元，教师校内外培训96人次，完成教学楼零星维修，提高教学水平，保障教学工作正常开展。其中：
1、免学费681303.4元，主要用于保障学校日常开支，其中：办公费399083.40元；安保服务费84000.00元；教职工培训、招生、下乡等差旅费68220.00元；维修维护费用50000.00元；学生日常管理费用80000.00元。
2.历年结余资金75197.49元，主要用于支付学校水费27614.70元；电费24638.41元；网络费22944.38元。
3.三代手续费622.33元，主要用于办公费支出622.33元。
4.中职生住宿费92008.80元，主要用于学校日常管理支出30000.00元，学校办公费32315.00元，其他零星支出29693.80元。</t>
  </si>
  <si>
    <t>免学费受助人次</t>
  </si>
  <si>
    <t>544人</t>
  </si>
  <si>
    <t>教师培训人次</t>
  </si>
  <si>
    <t>教师培训合格率</t>
  </si>
  <si>
    <t>公用经费使用合规率</t>
  </si>
  <si>
    <t>补助资金到位及时率</t>
  </si>
  <si>
    <t>困难家庭学生完学率</t>
  </si>
  <si>
    <t>保障教育教学工作正常运转</t>
  </si>
  <si>
    <t>正常运转</t>
  </si>
  <si>
    <t>绩效结论为：自评得分：97分                      自评等级：优</t>
  </si>
  <si>
    <t>双缅树驾校联合办学资金</t>
  </si>
  <si>
    <t>双缅树驾校联合经营资金是保障我校教育教学工作顺利开展的另一份保障。有效缓解了办学经费紧张的情况，主要用于弥补学校日常经费开支，包括办公费、维修维护费用及临时人员报酬等支出。</t>
  </si>
  <si>
    <t>2023年双缅树驾校联合办学资金保障学校教育教学工作正常开展，其中：办公费47842.00元、建设绿美校园150000.00元、驾校场地维修费用42958.00元、学生外出参赛费用2700.00元，及支付临聘人员报酬46500.00元。</t>
  </si>
  <si>
    <t>临时人员数</t>
  </si>
  <si>
    <t>4人</t>
  </si>
  <si>
    <t>保障教育教学工作正常运转时限</t>
  </si>
  <si>
    <t>绩效结论为：自评得分：94分                  自评等级：优</t>
  </si>
  <si>
    <t>成人教育联合办学经费</t>
  </si>
  <si>
    <t>开放教育属国民教育系列，是我国高等教育的重要组成部分。为方便我县学员学习，提升学历，我校成为云南师范大学、云南开放大学在全省的教学点之一，为学员们提供高效、便捷的学习环境，方便学员就近学习。成人教育办学经费为我校与云南师范大学、云南开放大学联合办学返回办班经费，用于开展成人教育教学工作经费开支，弥补学校部分办公经费。</t>
  </si>
  <si>
    <t>2023年我校成人教学教学工作顺利开展得利于成人教育联合办学经费，其中：改善学校办学条件支出116197.72元、乡村振兴工作相关支出26413.00元、成人教育工作经费支出279733.99元（含资本性支出201495.00元）。</t>
  </si>
  <si>
    <t>购置资产数量</t>
  </si>
  <si>
    <t>5台</t>
  </si>
  <si>
    <t>资产验收合格率</t>
  </si>
  <si>
    <t>固定资产成本</t>
  </si>
  <si>
    <t>201495元</t>
  </si>
  <si>
    <t>改善办学条件</t>
  </si>
  <si>
    <t>绩效结论为：自评得分：98分                自评等级：优</t>
  </si>
  <si>
    <t>专项培训经费</t>
  </si>
  <si>
    <t>专项培训经费，主要用于开展各类专项培训活动，充足的经费保障活动顺利进行，为圆满完成各项培训工作打下坚实的经济基础。本年度培训工作经费主要包括：普通话考试费用和缅北华文学校线上教学经费。</t>
  </si>
  <si>
    <t>2023年我校主要承办了普通话考试费用和缅北华文学校线上教学经费，其中：
1.普通考试经费用于保障每年普通话考试期间组织学员培训、报名、考试等相关工作，助力我县教育工作者和社会考生考取普通话等级证书，2023年完成普通等级考证134人，支出6868.00元；
2.缅北华文学校线上教学经费是组织缅北华文学校线上教学活动的有力保障，学校积极组织教师参与培训活动，提供培训场地，2023年采购教学用电子白板2套及考试工作经费，支出69240.00元。</t>
  </si>
  <si>
    <t>购入资产数</t>
  </si>
  <si>
    <t>2套</t>
  </si>
  <si>
    <t>培训人次</t>
  </si>
  <si>
    <t>134人</t>
  </si>
  <si>
    <t>培训合格率</t>
  </si>
  <si>
    <t>52260元</t>
  </si>
  <si>
    <t>加强推广普通话</t>
  </si>
  <si>
    <t>加强推广</t>
  </si>
  <si>
    <t>普及普通话使用，提高师生语音文字水平</t>
  </si>
  <si>
    <t>绩效结论为：自评得分：97分                自评等级：优</t>
  </si>
  <si>
    <t>劳动力转移培训项目资金</t>
  </si>
  <si>
    <t>农村劳动力职业技能培训项目以巩固拓展脱贫攻坚成果、服务现代农业发展和乡村振兴为宗旨，促进农业增效、农民增收、农村发展。全面提升农民综合素质，职业技能和农业生成经营能力，加快培训新型职业农民。预期年内顺利完成“耿马傣族佤族自治县2023年职业培训 （脱贫劳动力）采购项目（五标段）培训工作”。</t>
  </si>
  <si>
    <t>我校参与耿马傣族佤族自治县人力资源和社会保障局关于2023年职业培训 （脱贫劳动力）采购项目（五标段）竞标，并成功中标。2023年10-12月先后在大兴乡大兴村和耿马镇复兴村组织了100名农村户籍脱贫户和边缘易致贫劳动力人口参与职业技能培训（畜禽养殖培训），实际82人（大兴村40人、复兴村42人）顺利完成培训。参与培训人员全面提升了职业技能和农业生成经营能力，收获良多。共计使用培训经费43115.00元。</t>
  </si>
  <si>
    <t>100人</t>
  </si>
  <si>
    <t>82人</t>
  </si>
  <si>
    <t>培训成本</t>
  </si>
  <si>
    <t>43115元</t>
  </si>
  <si>
    <t>全面提升农民综合素质</t>
  </si>
  <si>
    <t>提升农民职业技能和农业生成经营能力</t>
  </si>
  <si>
    <t>绩效结论为：自评得分：93分                    自评等级：优</t>
  </si>
  <si>
    <t>学生资助资金</t>
  </si>
  <si>
    <t>耿马自治县教育体育局机关</t>
  </si>
  <si>
    <t xml:space="preserve">按相关政策要求实施好公费师范生培养资金，优秀学子奖学金和建档立卡贫困户家庭经济困难学生学费补助资金、雨露计划资金项目。确保学生不因贫困而辍学。     </t>
  </si>
  <si>
    <t>资助金申请工作已完成（公费师范生培养资金县级配套已全部拨付，共培养人数4人，优秀学子奖学金43人，雨露计划为11人），部分资助资金已发放，工作正在推进中。</t>
  </si>
  <si>
    <t>资助学生人数</t>
  </si>
  <si>
    <t>标准达标率</t>
  </si>
  <si>
    <t>对家庭贫困学生就业率</t>
  </si>
  <si>
    <t>&gt;=85%</t>
  </si>
  <si>
    <t>绩效结论为：自评得分：89分                自评等级：良</t>
  </si>
  <si>
    <t>生源地学贷款工作经费</t>
  </si>
  <si>
    <t xml:space="preserve"> </t>
  </si>
  <si>
    <t xml:space="preserve">按相关政策要求实施生源地学贷款工作经费项目,确保助学贷款工作顺利开展。     </t>
  </si>
  <si>
    <t>助学贷款工作已全部完成，资助资金已发放到位，工作有序开展。</t>
  </si>
  <si>
    <t>合同个数</t>
  </si>
  <si>
    <t>=2495</t>
  </si>
  <si>
    <t>贷款金额</t>
  </si>
  <si>
    <t>=118890</t>
  </si>
  <si>
    <t>贷款标准达标率</t>
  </si>
  <si>
    <t>=1</t>
  </si>
  <si>
    <t>贷款足额发放率</t>
  </si>
  <si>
    <t>助学贷款放款及时性</t>
  </si>
  <si>
    <t>毕业学生就业率</t>
  </si>
  <si>
    <t>90%%</t>
  </si>
  <si>
    <t>绩效结论为：自评得分：94分                     自评等级：优</t>
  </si>
  <si>
    <t>彩票公益金</t>
  </si>
  <si>
    <t xml:space="preserve">对华侨管理区社区老年人体育活动场所进行提升改造；完成上级下达的国民体质检测工作；在边境村安排体育健身器材；组织开展一年一度的“飞马杯”足球赛。国民体质检测工具购置款、开展国民体质监测工作经费、社会体育指导员培训经费及飞马杯足球赛、青少年活动中心开展活动。
</t>
  </si>
  <si>
    <t>华侨管理区社区老年人体育活动场所提升改造项目已完成；完成上国民体质检测3757人次；在边境村安排体育健身器材49套；2023年“飞马杯”足球赛圆满结束。</t>
  </si>
  <si>
    <t>老年人体育活动场所提升改造数</t>
  </si>
  <si>
    <t>足球邀请赛届数</t>
  </si>
  <si>
    <t>安装体育器材数</t>
  </si>
  <si>
    <t>国民体质检测人数</t>
  </si>
  <si>
    <t>体育器材验收合格率</t>
  </si>
  <si>
    <t>≥95%</t>
  </si>
  <si>
    <t>老年人体育活动场所提升改造验收通过率</t>
  </si>
  <si>
    <t>国民体质检测达标率</t>
  </si>
  <si>
    <t>≥91%</t>
  </si>
  <si>
    <t>项目完成及时率</t>
  </si>
  <si>
    <t>增加老年人幸福感</t>
  </si>
  <si>
    <t>老年人体育活动场所使用率</t>
  </si>
  <si>
    <t>≥80%</t>
  </si>
  <si>
    <t>提高社会参与活动积极性</t>
  </si>
  <si>
    <t>≥90%</t>
  </si>
  <si>
    <t>老年人满意度</t>
  </si>
  <si>
    <t>总     分      值</t>
  </si>
  <si>
    <t>自评得分92.3分          自评等级“优”。</t>
  </si>
  <si>
    <t>培训专项经费</t>
  </si>
  <si>
    <t xml:space="preserve">为认真贯彻落实《临沧市“十四五”时期加大国家通用语言文字推广力度工作方案》，实现普及国家通用语言文字的工作目标。耿马自治县进一步加强语言文字管理工作，提高语言文字规范化水平。
</t>
  </si>
  <si>
    <t>教师培训工作。2023年组织教师培训累计16468人次，其中：“国培计划”培训2895人次、省级培训5314人、市级培训2482人、县级培训5726人、沪滇项目培训43人、职业教育教师培训8人。
2.农村义务教育学校教师学历提升工作。义务教育阶段专任教师2372人，其中小学1567人、中学805人；学历达标2002人，其中小学1236人、中学766人，达标率84.40%，完成上级下达指标任务80.64%。3.完成少数民族劳动力18—45岁少数民族及46—60岁易地搬迁群众普通话培训工作。完成孟定镇色树坝社区、山头寨村委会、大水井村委会100名18-45周岁少数民族及46-60周岁易地搬迁群众不通国家通用语言文字人口普通话培训任务，共100名群众参加培训，涉及三个村，其中：色树坝社区40人、山头寨村30人、大水井村30人，通过培训，参训学员基本会用国家通用语言进行交流，基本消除语言障碍。
4开展普通话测试工作。县职业教育中心普通话水平测试点独立完成普通话测试任务134人。教师普通话水平达国家规定等级情况。耿马自治县有在职在编专任教师3095人，其中：一级乙等15人、二级甲等288人、二级乙等2757人、三级甲等35人。我县在职在编专任教师普通话合格人数2560人，普通话合格率达82.71%，未完成上级下达教师普通话合格率达85%以上的目标任务。</t>
  </si>
  <si>
    <t>全国推广普通话宣传周活动</t>
  </si>
  <si>
    <t>语言文字培训人次</t>
  </si>
  <si>
    <t>培训级别（一级乙等、二级甲等、二级乙等）</t>
  </si>
  <si>
    <t>达标</t>
  </si>
  <si>
    <t>普通话合格率达</t>
  </si>
  <si>
    <t>参训率</t>
  </si>
  <si>
    <t>资金使用率</t>
  </si>
  <si>
    <t>提升教师幸福感、成就感、荣誉感</t>
  </si>
  <si>
    <t>取得实效</t>
  </si>
  <si>
    <t>促进教育均衡，助力乡村振兴</t>
  </si>
  <si>
    <t>社会满意度</t>
  </si>
  <si>
    <t>自评得分90分                   自评等级“优”。</t>
  </si>
  <si>
    <t>考试考务费和工作运转经</t>
  </si>
  <si>
    <t>局机关开展考试考务工作、购置设备及人才援建帮扶耿马专项经费、特岗教师招考工作经费、代征代缴三代手续费.改善局机关办公条件</t>
  </si>
  <si>
    <t>全面提高教师整体素质，更新教师教学理念，拓展教育视野，具备一定的创新精神和改革意识，提升教育教学水平，助力教师的专业化成长，在资金的使用过程中，严格做到资金使用规范，已做到专款专用。</t>
  </si>
  <si>
    <t>开展教育教学活动</t>
  </si>
  <si>
    <t>经费使用合规</t>
  </si>
  <si>
    <t>到外培训人次</t>
  </si>
  <si>
    <t>购置设备使用率</t>
  </si>
  <si>
    <t>开展培训工作的质量</t>
  </si>
  <si>
    <t>优</t>
  </si>
  <si>
    <t>工作任务及时完成率</t>
  </si>
  <si>
    <t>机关日常运转</t>
  </si>
  <si>
    <t>较大的改善</t>
  </si>
  <si>
    <t>对教育体育局工作开展是否有提升</t>
  </si>
  <si>
    <t>学校满意度</t>
  </si>
  <si>
    <t>自评得分83.28分             自评等级“良”。</t>
  </si>
  <si>
    <t>教育督导经费和质量监测费用</t>
  </si>
  <si>
    <t>耿马自治县被确认抽取参加2023年国家义务教育质量监测样本校共计20所（初中8所，小学12所），开展春、秋季开学综合督导工作、开展2024年幼儿园办园质量综合评价、开展2024年义务教育质量监测、开展幼儿园办园行为、义务教育阶段办学行为督导评估。</t>
  </si>
  <si>
    <t>两次开学综合督导、质量监测、开展义务教育督导评估、幼儿园办园行为督导评估、开展幼儿园晋级晋升工作、开展乡级人民政府履行教育职责督导评估</t>
  </si>
  <si>
    <t>质量监测学校</t>
  </si>
  <si>
    <t>20所</t>
  </si>
  <si>
    <t>派出督查组</t>
  </si>
  <si>
    <t>督导重点督导内容问题清单</t>
  </si>
  <si>
    <t>督查学校工作中存在突出问题</t>
  </si>
  <si>
    <t>≥300</t>
  </si>
  <si>
    <t>235个</t>
  </si>
  <si>
    <t>监测前期工作准备</t>
  </si>
  <si>
    <t>准备充分</t>
  </si>
  <si>
    <t>充分</t>
  </si>
  <si>
    <t>整改力度</t>
  </si>
  <si>
    <t>按时完成</t>
  </si>
  <si>
    <t>按时整改完成</t>
  </si>
  <si>
    <t>校园安全、控辍保学、质量薄弱学校整改、师德师风等进行日常督导检查</t>
  </si>
  <si>
    <t>优质均衡资源优化配置督导工作</t>
  </si>
  <si>
    <t>教育质量、教学常规是否有提升</t>
  </si>
  <si>
    <t>显著</t>
  </si>
  <si>
    <t>受资助教师满意度</t>
  </si>
  <si>
    <t>≥94%</t>
  </si>
  <si>
    <t>项目有关学校满意度</t>
  </si>
  <si>
    <t xml:space="preserve">自评得分92分           自评等级“优”   </t>
  </si>
  <si>
    <t>滋蕙计划资助金</t>
  </si>
  <si>
    <t>资助因遭受自然灾害、突发事故、重大疾病等原因造成家庭经济特别困难的幼儿园、小学、初中、普通高中和中职学校教师，帮助缓解其经济压力和心理压力，改善其工作、学习和生活条件，弥补国家相关政策的空白，稳定教师队伍，带动社会各界捐资助学助教。</t>
  </si>
  <si>
    <t>按时拨付资金，充分体现党和国家对教育事业、教师队伍的关怀。</t>
  </si>
  <si>
    <t>资助家庭经济困难教师数量</t>
  </si>
  <si>
    <t>分配名额使用率</t>
  </si>
  <si>
    <t>100%</t>
  </si>
  <si>
    <t>申请程序和审核过程科学合规率</t>
  </si>
  <si>
    <t>95%</t>
  </si>
  <si>
    <t>材料报送准确率</t>
  </si>
  <si>
    <t>推荐重点资助教师人数占比</t>
  </si>
  <si>
    <t>≦4%</t>
  </si>
  <si>
    <t>助力五育并举，促进学生全面发展</t>
  </si>
  <si>
    <t>自评得分94分，自评等级“优”。</t>
  </si>
  <si>
    <t>工程项目资金</t>
  </si>
  <si>
    <t>实施好学前教育、义务教育校舍建设项目，全县学校办学条件持续改善。</t>
  </si>
  <si>
    <t>完成校舍项目建设和运动场建设14所项目学校，共为19个建设单体，分别为县第一中学校大门改扩建工程、县第二幼儿园建设工程、芒洪乡中心幼儿园教学用房、耿马镇南木弄幼儿园教学用房、孟定镇山头寨幼儿园教学用房、孟定下城国门学校综合楼、孟定镇贺海完小综合楼、勐撒镇琅琊完小综合楼、孟定镇班幸完小教学楼、大兴乡中心完小师生宿舍楼、孟定镇河外完小教学楼和学生宿舍、孟定镇尖坪完小学生宿舍楼和综合楼、洞景中学综合楼和学生宿舍楼、孟定镇河外完小浴厕、勐撒镇琅琊完小门卫室、勐撒镇户肯完小环形跑道塑胶运动场，建设完成校舍建筑面积20339平方米（教学用房15294平方米，生活用房5045平方米），建设完成环形跑道塑胶运动场1块，累计完成投资约为7877万元。</t>
  </si>
  <si>
    <t>新建运动场学校数</t>
  </si>
  <si>
    <t>27个单体</t>
  </si>
  <si>
    <t>27个</t>
  </si>
  <si>
    <t>项目工程验收合格率</t>
  </si>
  <si>
    <t>项目当年开工率</t>
  </si>
  <si>
    <t>&gt;=50%</t>
  </si>
  <si>
    <t>学校办学条件改善</t>
  </si>
  <si>
    <t>对耿马教育环境的影响</t>
  </si>
  <si>
    <t>自评得分95.71分       自评等级“优”。</t>
  </si>
  <si>
    <t>春节活动经费</t>
  </si>
  <si>
    <t>通过春节慰问退休教师，加强为民服务宗旨，增强干群关系</t>
  </si>
  <si>
    <t>开展活动</t>
  </si>
  <si>
    <t>创艺类演出节目占比</t>
  </si>
  <si>
    <t>节目数量</t>
  </si>
  <si>
    <t>观众人次</t>
  </si>
  <si>
    <t>宣传报道人数</t>
  </si>
  <si>
    <t>群众满意度</t>
  </si>
  <si>
    <t xml:space="preserve">自评得分86分     自评等级“良”   </t>
  </si>
  <si>
    <t>全县中小学校监控达标改造资金</t>
  </si>
  <si>
    <t>一是加强“人防”。全县中小学幼儿园“护学岗”设置率达100%，校园专职保安配备率达100%。公安和学校密切配，合确保学生上下学重点时段“见警察、见警灯、见警车”。通过政府购买服务方式，严格按学生比例配足配强保卫人员和专职保安员，聘用退伍士兵、青壮年从事学校安保工作，通过培训、交流等多种形式提高安保人员业务素质。二是加强“物防”。加大投入，完善校门、围墙建设，实现校园封闭化管理达100%，有条件的校园在门口设置隔离栏、隔离墩或升降柱等硬质防冲撞设施，加强校园门卫室、警务室和校园周边治安警务岗亭建设，配备防护盾牌、防刺背心、橡胶警棍、安全钢叉等基本防卫器械“八件套”配备。三是加强“技防”。投入403.4万元，实现校园一键式紧急报警系统和视频监控系统安装率、联网率达100%。</t>
  </si>
  <si>
    <t>按照《全国中小学幼儿园安全防范建设三年行动计划》和中央、省、市教育工作领导小组关于校园安全专项整顿工作会议部署要求，加大投入，加快推进校园安全防范“三年行动计划”全面达标。全面加强校园“三防”建设，不断提高校园安全防护能力。2021年底全面完成“三防”建设4个100%目标任务。一是加强“人防”。校园“护学岗”设置率达100%，校园专职保安配备率达100%。公安和学校密切配，合确保学生上下学重点时段“见警察、见警车、见警灯”。通过政府购买服务方式，严格按学生比例配足配强保卫人员和专职保安员，聘用退伍士兵、青壮年从事学校安保工作，通过培训、交流等多种形式提高安保人员业务素质。二是加强“物防”。加大投入，完善校门、围墙建设，实现校园100%封闭化管理，有条件的校园在门口设置隔离栏、隔离墩或升降柱等硬质防冲撞设施，加强校园门卫室、警务室和校园周边治安警务岗亭建设，配备防护盾牌、防刺背心、橡胶警棍、安全钢叉等基本防卫器械“八件套”配备。三是加强“技防”，投入480万元，实现校园一键式紧急报警系统、视频监控系统安装率100%，联网率100%。四是加强学校食堂建设，实现学校食堂“明厨亮灶”“六T”实务管理覆盖率达100%，校园食品安全风险隐患排查率100%，对隐患100%开展整改，食堂持证率达100%，“净餐馆”达标率达100%。</t>
  </si>
  <si>
    <t>涉及购买数量</t>
  </si>
  <si>
    <t>涉及学校</t>
  </si>
  <si>
    <t>24所</t>
  </si>
  <si>
    <t>购置计划完成率</t>
  </si>
  <si>
    <t>验收通过率</t>
  </si>
  <si>
    <t>设备安装及时率</t>
  </si>
  <si>
    <t>对耿马县教育质量提升</t>
  </si>
  <si>
    <t>&gt;=90%</t>
  </si>
  <si>
    <t>自评得分86分，自评等级“良”。</t>
  </si>
  <si>
    <t>2023年中国镇康.缅甸果敢“阿数瑟”山歌暨友谊运动会足球.篮球专项资金</t>
  </si>
  <si>
    <t>耿马县教育体育局派出男子足球队23人，男子篮球队14人参加2023年中国镇康.缅甸果敢“阿数瑟”山歌暨友谊运动会足球.篮球专项资金</t>
  </si>
  <si>
    <t>耿马县教育体育局派出人员准时参加活动，并取得了较好的成绩，资金专款专用，按时拨付。</t>
  </si>
  <si>
    <t>参加活动人员</t>
  </si>
  <si>
    <t>参加项目</t>
  </si>
  <si>
    <t>拨付资金率</t>
  </si>
  <si>
    <t>活动成效</t>
  </si>
  <si>
    <t>取得较好成绩</t>
  </si>
  <si>
    <t>对耿马体育事业的发展</t>
  </si>
  <si>
    <t>活动知晓率</t>
  </si>
  <si>
    <t>参赛人员满意度</t>
  </si>
  <si>
    <t>&gt;=94%</t>
  </si>
  <si>
    <t>自评得分92分，自评等级“优”。</t>
  </si>
  <si>
    <t>教师节慰问金</t>
  </si>
  <si>
    <t>为大力弘扬尊师重教的良好风尚，增强广大教师教书育人的荣誉感和责任感，肯定成绩，激励先进，充分发挥先进集体的示范引领作用。此项资金为2020年和2021年县处级领导走访慰问挂钩学校经费，通过对教师的慰问项目的执行提升教师幸福感、成就感、荣誉感。</t>
  </si>
  <si>
    <t>及时拨付资金，优化办学环境，推进城乡教育均衡发展，加快教育强县建设进程，不断提高全县教育教学水平。</t>
  </si>
  <si>
    <t>涉及补助学校</t>
  </si>
  <si>
    <t>兑现准确率</t>
  </si>
  <si>
    <t>资金使用规范率</t>
  </si>
  <si>
    <t>学校的满意度</t>
  </si>
  <si>
    <t>自评得分88分，自评等级“良”。</t>
  </si>
  <si>
    <t>（2023年度）</t>
  </si>
  <si>
    <t>世行贷款还本付息</t>
  </si>
  <si>
    <t>2023年耿马县教育体育局考试考务工作、购置设备及人才援建帮扶耿马专项经费、特岗教师招考工作经费等正常开展，较大的改善局机关办公条件。</t>
  </si>
  <si>
    <t>义务教育薄弱环节改善与能力提升项目学校数</t>
  </si>
  <si>
    <t>及时还款，不违约</t>
  </si>
  <si>
    <t>学生和家长满意度</t>
  </si>
  <si>
    <t xml:space="preserve">（2023年度）          </t>
  </si>
  <si>
    <t>标准化考点建设市级补助资金</t>
  </si>
  <si>
    <t>为贯彻落实《云南省初中学生英语听力口语考试方案》精神，根据《云南省教育厅关于推进初中学生英语听力口语考试考场建设的通知》(云教函〔2021]131号)要求，为满足我县初中英语听力口语考试，全县15所初级中学(含完中初中部及九年一贯制学校初中部)需改造初中学生英语听力口语考试机考考场6个，需新增初中英语听力口语考试机考考场 13个，共计初中英语听力口语考试机考考场19个，按照云南省教育厅关于推进初中学生英语听力口语考试考场建设标准，对全县15所中学的计算机教室进行详细摸排和测算后。</t>
  </si>
  <si>
    <t>建成标准化视频监控考场84个，完成全县15所中学18间初中英语听力和口语测试考场建设。全县212所学校实现远程教育全覆盖，义务教育学校教育专网接入率100%，多媒体设备全覆盖率34.43%，教师个人数字空间开通率100%，学生个人数字空间开通率93.22%，教育数字化建设有序推进。</t>
  </si>
  <si>
    <t>新建、改建初中等标准化考试教室</t>
  </si>
  <si>
    <t>质量验收合格</t>
  </si>
  <si>
    <t>按时验收交付使用并支付</t>
  </si>
  <si>
    <t>30天</t>
  </si>
  <si>
    <t>构建实时高效的考试指挥、考场监督体系、有效遏制考试违规行为，维护广大考生及万千家庭的切身利益。</t>
  </si>
  <si>
    <t>促进教育事业持续健康发展</t>
  </si>
  <si>
    <t>自评得分90分，自评等级“优”。</t>
  </si>
  <si>
    <t xml:space="preserve">（2023年度）           </t>
  </si>
  <si>
    <t>设备购置专项资金</t>
  </si>
  <si>
    <t>调整以前年度购置均衡发展设备购置、县职业教育中心对耿马鑫能电子有限责任公司等技能培训经费、县一中和民族中学食堂零星采购、普通高中购置设备等支出；</t>
  </si>
  <si>
    <t>购置均衡发展设备购置、县职业教育中心对耿马鑫能电子有限责任公司等技能培训经费、县一中和民族中学食堂零星采购、普通高中购置设备</t>
  </si>
  <si>
    <t>均衡发展数量</t>
  </si>
  <si>
    <t>1批</t>
  </si>
  <si>
    <t xml:space="preserve">（2023年度） </t>
  </si>
  <si>
    <t>高考工作经费</t>
  </si>
  <si>
    <t>为确保耿马自治县2024年普通高校招生全国统一考试工作平稳、安全、有序、顺利实施，做到零失误、零差错，实现平安高考的工作目标。抓好我县教育教学工作，全面提高教育教学质量。</t>
  </si>
  <si>
    <t>2024年普通高校招生全国统一考试耿马自治县辖区内共有996名考生参加报名(其中:理工类366人、文史类599人、“三校生”31人)，参加高职单招已被录取184人。实际参加高考考生 812人(其中:理工类297人、文史类490人、“三校生”25人)，全县设1个考点(县第一中学考点)，28个考场，其中:理工类10个考场、文史类17个考场、“三校生”1个考场，另外设备用考室6个、隔离观察室2个;本次考试共涉及监考、考务、巡视等工作人员共170 余人</t>
  </si>
  <si>
    <t>参加高考人数</t>
  </si>
  <si>
    <t>考点</t>
  </si>
  <si>
    <t>考场</t>
  </si>
  <si>
    <t>参加考试工作人员</t>
  </si>
  <si>
    <t>自评得分89分，自评等级“良”。</t>
  </si>
  <si>
    <t>普通高中人才援建帮扶人员专项资金</t>
  </si>
  <si>
    <t>1,849,720.28</t>
  </si>
  <si>
    <t>年内全面实施，保障人才援建人员工资、保险等费。</t>
  </si>
  <si>
    <t>在资金的使用过程中，做到使用规范，专款专用；向选派教师发放工作补助、交通差旅费用及购买意外保险费等补助，提升我校普通高中教育质量。</t>
  </si>
  <si>
    <t>人才援建人员人数</t>
  </si>
  <si>
    <t>人才援建教师考核合格率</t>
  </si>
  <si>
    <t>资金拨付到位率</t>
  </si>
  <si>
    <t>98%</t>
  </si>
  <si>
    <t>维持学校日常运转</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</si>
  <si>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</si>
  <si>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自评得分：90</t>
    </r>
    <r>
      <rPr>
        <sz val="10"/>
        <color rgb="FF000000"/>
        <rFont val="Times New Roman"/>
        <charset val="134"/>
      </rPr>
      <t xml:space="preserve">                            </t>
    </r>
    <r>
      <rPr>
        <sz val="10"/>
        <color rgb="FF000000"/>
        <rFont val="方正仿宋_GBK"/>
        <charset val="134"/>
      </rPr>
      <t>自评等级：优</t>
    </r>
  </si>
  <si>
    <t xml:space="preserve"> （2023年度）        </t>
  </si>
  <si>
    <t>乡村学校少年宫项目资金</t>
  </si>
  <si>
    <t>耿马傣族佤族自治县勐简乡中心校</t>
  </si>
  <si>
    <t xml:space="preserve">   用于开展中心完小各个活动小组购置的活动用具、劳务费等支出。使学生活动内容更加丰富、优化学习环境，增强质量意识。</t>
  </si>
  <si>
    <r>
      <rPr>
        <sz val="10"/>
        <color theme="1"/>
        <rFont val="宋体"/>
        <charset val="134"/>
      </rPr>
      <t xml:space="preserve">   </t>
    </r>
    <r>
      <rPr>
        <sz val="10"/>
        <color rgb="FF000000"/>
        <rFont val="宋体"/>
        <charset val="134"/>
      </rPr>
      <t>用于开展中心完小各个活动小组购置的活动用具、劳务费等支出。使学生活动内容更加丰富、优化学习环境，增强质量意识。本年开展少年宫活动</t>
    </r>
    <r>
      <rPr>
        <sz val="10"/>
        <color rgb="FF000000"/>
        <rFont val="Times New Roman"/>
        <charset val="134"/>
      </rPr>
      <t>16</t>
    </r>
    <r>
      <rPr>
        <sz val="10"/>
        <color rgb="FF000000"/>
        <rFont val="宋体"/>
        <charset val="134"/>
      </rPr>
      <t>次，汇集</t>
    </r>
    <r>
      <rPr>
        <sz val="10"/>
        <color rgb="FF000000"/>
        <rFont val="Times New Roman"/>
        <charset val="134"/>
      </rPr>
      <t>34</t>
    </r>
    <r>
      <rPr>
        <sz val="10"/>
        <color rgb="FF000000"/>
        <rFont val="宋体"/>
        <charset val="134"/>
      </rPr>
      <t>位老师，</t>
    </r>
    <r>
      <rPr>
        <sz val="10"/>
        <color rgb="FF000000"/>
        <rFont val="Times New Roman"/>
        <charset val="134"/>
      </rPr>
      <t>682</t>
    </r>
    <r>
      <rPr>
        <sz val="10"/>
        <color rgb="FF000000"/>
        <rFont val="宋体"/>
        <charset val="134"/>
      </rPr>
      <t>位学生的活动成果。</t>
    </r>
  </si>
  <si>
    <r>
      <rPr>
        <sz val="10"/>
        <color rgb="FF000000"/>
        <rFont val="方正仿宋_GBK"/>
        <charset val="134"/>
      </rPr>
      <t>数量</t>
    </r>
    <r>
      <rPr>
        <sz val="10"/>
        <color rgb="FF000000"/>
        <rFont val="方正仿宋_GBK"/>
        <charset val="134"/>
      </rPr>
      <t>指标</t>
    </r>
  </si>
  <si>
    <t>教师、学生人数</t>
  </si>
  <si>
    <r>
      <rPr>
        <sz val="10"/>
        <color rgb="FF000000"/>
        <rFont val="方正仿宋_GBK"/>
        <charset val="134"/>
      </rPr>
      <t>质量</t>
    </r>
    <r>
      <rPr>
        <sz val="10"/>
        <color rgb="FF000000"/>
        <rFont val="方正仿宋_GBK"/>
        <charset val="134"/>
      </rPr>
      <t>指标</t>
    </r>
  </si>
  <si>
    <t>活动达标率</t>
  </si>
  <si>
    <t>活动内容重复，缩减活动次数。</t>
  </si>
  <si>
    <t>&gt;=20次/年</t>
  </si>
  <si>
    <t>30000.00元/年</t>
  </si>
  <si>
    <t>财政财力紧张，资金未拨付到位。</t>
  </si>
  <si>
    <t>少年宫政策知晓率</t>
  </si>
  <si>
    <t>少年宫政策宣传率</t>
  </si>
  <si>
    <r>
      <rPr>
        <sz val="10"/>
        <color rgb="FF000000"/>
        <rFont val="方正仿宋_GBK"/>
        <charset val="134"/>
      </rPr>
      <t>自评得分：</t>
    </r>
    <r>
      <rPr>
        <sz val="10"/>
        <color rgb="FF000000"/>
        <rFont val="Times New Roman"/>
        <charset val="134"/>
      </rPr>
      <t xml:space="preserve"> 91             </t>
    </r>
    <r>
      <rPr>
        <sz val="10"/>
        <color rgb="FF000000"/>
        <rFont val="方正仿宋_GBK"/>
        <charset val="134"/>
      </rPr>
      <t>自评等级：优</t>
    </r>
  </si>
  <si>
    <t>免费教育补助金（“两免一补”扩大补助范围项目）</t>
  </si>
  <si>
    <t>年内全面实施，用于支付报刊费、改善办学条件，预计用于补充公用经费购买上级部门指定购买的报刊。</t>
  </si>
  <si>
    <t>在资金的使用过程中，做到使用规范，专款专用；用于支付云岭先锋等报刊费、支风幕机费。</t>
  </si>
  <si>
    <t>报刊征订数</t>
  </si>
  <si>
    <t>&gt;=30</t>
  </si>
  <si>
    <t>&gt;=50</t>
  </si>
  <si>
    <t>教师用书覆盖率</t>
  </si>
  <si>
    <t>教师政策知晓率</t>
  </si>
  <si>
    <t>维持教学工作正常开展</t>
  </si>
  <si>
    <t>正常开展</t>
  </si>
  <si>
    <t>提升教师专业素质能力率</t>
  </si>
  <si>
    <r>
      <rPr>
        <sz val="10"/>
        <color rgb="FF000000"/>
        <rFont val="方正仿宋_GBK"/>
        <charset val="134"/>
      </rPr>
      <t>自评得分：92</t>
    </r>
    <r>
      <rPr>
        <sz val="10"/>
        <color rgb="FF000000"/>
        <rFont val="Times New Roman"/>
        <charset val="134"/>
      </rPr>
      <t xml:space="preserve">                                </t>
    </r>
    <r>
      <rPr>
        <sz val="10"/>
        <color rgb="FF000000"/>
        <rFont val="方正仿宋_GBK"/>
        <charset val="134"/>
      </rPr>
      <t>自评等级：优</t>
    </r>
  </si>
  <si>
    <t xml:space="preserve">（2023年度 ）   </t>
  </si>
  <si>
    <t>教学设备资金、希望小屋资金</t>
  </si>
  <si>
    <t>耿马傣族佤族自治县教育体育局105001</t>
  </si>
  <si>
    <t>耿马傣族佤族自治县贺派乡中心校</t>
  </si>
  <si>
    <t>开展教育教学活，培养学生兴趣爱好，改善学校办公条件。</t>
  </si>
  <si>
    <t>开展教育教学活，改善学校办学条件，购置办公设备电脑6台，中心完小4台、崩弄完小1台、水平完小1台。</t>
  </si>
  <si>
    <t>涉及学校数</t>
  </si>
  <si>
    <t>3所</t>
  </si>
  <si>
    <t>购置办公设备数</t>
  </si>
  <si>
    <t>6台</t>
  </si>
  <si>
    <t>标准合规性</t>
  </si>
  <si>
    <t>办高设备覆盖率</t>
  </si>
  <si>
    <t>补助资金拨付率</t>
  </si>
  <si>
    <t>促进学生全面发展</t>
  </si>
  <si>
    <t>推动发展</t>
  </si>
  <si>
    <t>总     分</t>
  </si>
  <si>
    <t>自评得分97分，自评等级“优”。</t>
  </si>
  <si>
    <t xml:space="preserve">（2023年度）                        </t>
  </si>
  <si>
    <t>三区人才经费</t>
  </si>
  <si>
    <t>为提高教育教学质量、积极开展教育教学活动购买教学活动用品。</t>
  </si>
  <si>
    <t>为提高教育教学质量、积极开展教育教学活动购买教学活动用品9210元，已做到专款专用。</t>
  </si>
  <si>
    <t>1所</t>
  </si>
  <si>
    <t>资金拨付及时率</t>
  </si>
  <si>
    <t>教学质量提升</t>
  </si>
  <si>
    <t>义务教育巩固率</t>
  </si>
  <si>
    <t>受助人才满意度</t>
  </si>
  <si>
    <t>自评得分98分，自评等级“优”。</t>
  </si>
  <si>
    <t xml:space="preserve">（2023年度）         </t>
  </si>
  <si>
    <t>2023年教育优秀教师和优秀教育工作者奖励专项资金</t>
  </si>
  <si>
    <t>2023 年首次以省委、省政府名义表彰优秀教师1名和优秀教育工作者8名，我校名额1人，鼓励优秀教师终身从教，发展教育。</t>
  </si>
  <si>
    <t>表彰对象每人一次性奖励 1 万元，我校李媛老师获得该奖。</t>
  </si>
  <si>
    <t>评选优秀教育工作者/评选优秀教师人数</t>
  </si>
  <si>
    <t>1人</t>
  </si>
  <si>
    <t>补助教师人数</t>
  </si>
  <si>
    <t>遴选准确率</t>
  </si>
  <si>
    <t>奖励表彰时间</t>
  </si>
  <si>
    <t>当年10月31日前</t>
  </si>
  <si>
    <t>社会尊师重教氛围</t>
  </si>
  <si>
    <t>促进教育发展</t>
  </si>
  <si>
    <t>教师对评选结果满意度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</si>
  <si>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</si>
  <si>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 xml:space="preserve">（2023年度）        </t>
  </si>
  <si>
    <t>改善办学条件资金</t>
  </si>
  <si>
    <t>推进普通高中学校新建改扩建、配置台式电脑、购置图书、校园广播监控系统和学前教育经费正常运转。</t>
  </si>
  <si>
    <t>配置台式电脑、图书等，改善了教师的办学条件，确保了教育教学正常开展。</t>
  </si>
  <si>
    <t>收取学前保教费覆盖率</t>
  </si>
  <si>
    <t>图书采购数</t>
  </si>
  <si>
    <t>2000册</t>
  </si>
  <si>
    <t>产品合格率</t>
  </si>
  <si>
    <t>100%%</t>
  </si>
  <si>
    <t>改善高中教育和学前教育</t>
  </si>
  <si>
    <t>可持续影响指标</t>
  </si>
  <si>
    <t>对高中教育发展的提升</t>
  </si>
  <si>
    <r>
      <rPr>
        <sz val="10"/>
        <color rgb="FF000000"/>
        <rFont val="方正仿宋_GBK"/>
        <charset val="134"/>
      </rPr>
      <t>总</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</si>
  <si>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自评得分：92分</t>
    </r>
    <r>
      <rPr>
        <sz val="10"/>
        <color rgb="FF000000"/>
        <rFont val="Times New Roman"/>
        <charset val="134"/>
      </rPr>
      <t xml:space="preserve">                        </t>
    </r>
    <r>
      <rPr>
        <sz val="10"/>
        <color rgb="FF000000"/>
        <rFont val="方正仿宋_GBK"/>
        <charset val="134"/>
      </rPr>
      <t>自评等级：优</t>
    </r>
  </si>
  <si>
    <t xml:space="preserve">                                 （2023年度）                                     </t>
  </si>
  <si>
    <t>公积金专项经费</t>
  </si>
  <si>
    <t>耿马傣族佤族自治县耿马镇中心校</t>
  </si>
  <si>
    <r>
      <rPr>
        <sz val="10"/>
        <color theme="1"/>
        <rFont val="方正仿宋_GBK"/>
        <charset val="134"/>
      </rPr>
      <t>全年预算数（</t>
    </r>
    <r>
      <rPr>
        <sz val="10"/>
        <color theme="1"/>
        <rFont val="Times New Roman"/>
        <charset val="0"/>
      </rPr>
      <t>A</t>
    </r>
    <r>
      <rPr>
        <sz val="10"/>
        <color theme="1"/>
        <rFont val="方正仿宋_GBK"/>
        <charset val="134"/>
      </rPr>
      <t>）</t>
    </r>
  </si>
  <si>
    <t xml:space="preserve">  保障职工住房的安全和舒适、职工的基本住房需求，提高职工的住房水平、职工的住房质量。</t>
  </si>
  <si>
    <t xml:space="preserve">   保障职工住房的安全和舒适、职工的基本住房需求，提高职工的住房水平、职工的住房质量。</t>
  </si>
  <si>
    <t>工资发放人数</t>
  </si>
  <si>
    <t>922人</t>
  </si>
  <si>
    <t>供养退休人员人数</t>
  </si>
  <si>
    <t>111人</t>
  </si>
  <si>
    <t>公积金覆盖率</t>
  </si>
  <si>
    <t>资金拨付率</t>
  </si>
  <si>
    <t>项目当年及时率</t>
  </si>
  <si>
    <t>教师认可度</t>
  </si>
  <si>
    <t>改善职工居住条件</t>
  </si>
  <si>
    <t>单位人员满意度</t>
  </si>
  <si>
    <t>社会公众满意度</t>
  </si>
  <si>
    <t>总     分  值</t>
  </si>
  <si>
    <r>
      <rPr>
        <sz val="10"/>
        <color rgb="FF000000"/>
        <rFont val="方正仿宋_GBK"/>
        <charset val="134"/>
      </rPr>
      <t>自评得分：</t>
    </r>
    <r>
      <rPr>
        <sz val="10"/>
        <color rgb="FF000000"/>
        <rFont val="Times New Roman"/>
        <charset val="134"/>
      </rPr>
      <t xml:space="preserve">     </t>
    </r>
    <r>
      <rPr>
        <sz val="10"/>
        <color rgb="FF000000"/>
        <rFont val="宋体"/>
        <charset val="134"/>
      </rPr>
      <t>98</t>
    </r>
    <r>
      <rPr>
        <sz val="10"/>
        <color rgb="FF000000"/>
        <rFont val="方正仿宋_GBK"/>
        <charset val="134"/>
      </rPr>
      <t>分</t>
    </r>
    <r>
      <rPr>
        <sz val="10"/>
        <color rgb="FF000000"/>
        <rFont val="宋体"/>
        <charset val="134"/>
      </rPr>
      <t xml:space="preserve">  </t>
    </r>
    <r>
      <rPr>
        <sz val="10"/>
        <color rgb="FF000000"/>
        <rFont val="Times New Roman"/>
        <charset val="134"/>
      </rPr>
      <t xml:space="preserve">                </t>
    </r>
    <r>
      <rPr>
        <sz val="10"/>
        <color rgb="FF000000"/>
        <rFont val="方正仿宋_GBK"/>
        <charset val="134"/>
      </rPr>
      <t>自评等级：优</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</si>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</sst>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78">
    <font>
      <sz val="11"/>
      <color indexed="8"/>
      <name val="宋体"/>
      <charset val="134"/>
      <scheme val="minor"/>
    </font>
    <font>
      <sz val="10"/>
      <color indexed="8"/>
      <name val="宋体"/>
      <charset val="134"/>
      <scheme val="minor"/>
    </font>
    <font>
      <sz val="10"/>
      <name val="宋体"/>
      <charset val="134"/>
      <scheme val="minor"/>
    </font>
    <font>
      <sz val="10"/>
      <name val="宋体"/>
      <charset val="134"/>
    </font>
    <font>
      <sz val="11"/>
      <color theme="1"/>
      <name val="宋体"/>
      <charset val="134"/>
      <scheme val="minor"/>
    </font>
    <font>
      <sz val="11"/>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0"/>
      <color rgb="FF000000"/>
      <name val="宋体"/>
      <charset val="0"/>
    </font>
    <font>
      <sz val="10"/>
      <color rgb="FF000000"/>
      <name val="Times New Roman"/>
      <charset val="0"/>
    </font>
    <font>
      <sz val="10"/>
      <name val="方正仿宋_GBK"/>
      <charset val="134"/>
    </font>
    <font>
      <sz val="10"/>
      <name val="Times New Roman"/>
      <charset val="0"/>
    </font>
    <font>
      <sz val="10"/>
      <name val="宋体"/>
      <charset val="0"/>
    </font>
    <font>
      <sz val="10"/>
      <color theme="1"/>
      <name val="宋体"/>
      <charset val="134"/>
    </font>
    <font>
      <sz val="10"/>
      <color rgb="FF000000"/>
      <name val="宋体"/>
      <charset val="134"/>
    </font>
    <font>
      <b/>
      <sz val="10"/>
      <name val="宋体"/>
      <charset val="134"/>
    </font>
    <font>
      <b/>
      <sz val="10"/>
      <name val="Times New Roman"/>
      <charset val="0"/>
    </font>
    <font>
      <sz val="8"/>
      <color rgb="FF000000"/>
      <name val="宋体"/>
      <charset val="134"/>
    </font>
    <font>
      <sz val="10"/>
      <color indexed="8"/>
      <name val="宋体"/>
      <charset val="134"/>
    </font>
    <font>
      <sz val="10"/>
      <color theme="1"/>
      <name val="宋体"/>
      <charset val="134"/>
      <scheme val="minor"/>
    </font>
    <font>
      <sz val="10"/>
      <color indexed="8"/>
      <name val="仿宋"/>
      <charset val="134"/>
    </font>
    <font>
      <sz val="10"/>
      <color indexed="8"/>
      <name val="仿宋_GB2312"/>
      <charset val="134"/>
    </font>
    <font>
      <sz val="9"/>
      <name val="宋体"/>
      <charset val="134"/>
    </font>
    <font>
      <sz val="15"/>
      <color indexed="8"/>
      <name val="仿宋"/>
      <charset val="134"/>
    </font>
    <font>
      <sz val="11"/>
      <name val="宋体"/>
      <charset val="134"/>
    </font>
    <font>
      <sz val="10"/>
      <name val="仿宋"/>
      <charset val="134"/>
    </font>
    <font>
      <b/>
      <sz val="10"/>
      <color rgb="FF000000"/>
      <name val="方正仿宋_GBK"/>
      <charset val="134"/>
    </font>
    <font>
      <sz val="11"/>
      <color theme="1"/>
      <name val="宋体"/>
      <charset val="134"/>
    </font>
    <font>
      <b/>
      <sz val="9"/>
      <color rgb="FF000000"/>
      <name val="方正仿宋_GBK"/>
      <charset val="134"/>
    </font>
    <font>
      <b/>
      <sz val="10"/>
      <name val="宋体"/>
      <charset val="134"/>
      <scheme val="minor"/>
    </font>
    <font>
      <sz val="18"/>
      <name val="方正小标宋_GBK"/>
      <charset val="134"/>
    </font>
    <font>
      <b/>
      <sz val="12"/>
      <color rgb="FF000000"/>
      <name val="方正仿宋_GBK"/>
      <charset val="134"/>
    </font>
    <font>
      <sz val="10"/>
      <color theme="1"/>
      <name val="方正仿宋_GBK"/>
      <charset val="134"/>
    </font>
    <font>
      <sz val="10"/>
      <color rgb="FF000000"/>
      <name val="宋体"/>
      <charset val="134"/>
      <scheme val="major"/>
    </font>
    <font>
      <sz val="10"/>
      <color rgb="FF000000"/>
      <name val="宋体"/>
      <charset val="0"/>
      <scheme val="major"/>
    </font>
    <font>
      <sz val="12"/>
      <color rgb="FF000000"/>
      <name val="方正仿宋_GBK"/>
      <charset val="134"/>
    </font>
    <font>
      <sz val="12"/>
      <color rgb="FF000000"/>
      <name val="宋体"/>
      <charset val="134"/>
    </font>
    <font>
      <sz val="12"/>
      <color rgb="FF000000"/>
      <name val="Times New Roman"/>
      <charset val="0"/>
    </font>
    <font>
      <sz val="10"/>
      <name val="SimSun"/>
      <charset val="134"/>
    </font>
    <font>
      <sz val="11"/>
      <color indexed="8"/>
      <name val="宋体"/>
      <charset val="134"/>
    </font>
    <font>
      <b/>
      <sz val="18"/>
      <color rgb="FF000000"/>
      <name val="宋体"/>
      <charset val="134"/>
    </font>
    <font>
      <b/>
      <sz val="18"/>
      <color indexed="8"/>
      <name val="宋体"/>
      <charset val="134"/>
    </font>
    <font>
      <sz val="12"/>
      <color indexed="8"/>
      <name val="宋体"/>
      <charset val="134"/>
    </font>
    <font>
      <b/>
      <sz val="10"/>
      <color rgb="FFFF0000"/>
      <name val="宋体"/>
      <charset val="134"/>
    </font>
    <font>
      <b/>
      <sz val="10"/>
      <color indexed="8"/>
      <name val="宋体"/>
      <charset val="134"/>
    </font>
    <font>
      <b/>
      <sz val="11"/>
      <name val="宋体"/>
      <charset val="134"/>
    </font>
    <font>
      <sz val="12"/>
      <name val="宋体"/>
      <charset val="134"/>
    </font>
    <font>
      <sz val="22"/>
      <color indexed="8"/>
      <name val="宋体"/>
      <charset val="134"/>
    </font>
    <font>
      <sz val="10"/>
      <color indexed="8"/>
      <name val="Arial"/>
      <charset val="0"/>
    </font>
    <font>
      <sz val="10"/>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theme="1"/>
      <name val="Times New Roman"/>
      <charset val="0"/>
    </font>
    <font>
      <sz val="12"/>
      <color rgb="FF000000"/>
      <name val="Times New Roman"/>
      <charset val="134"/>
    </font>
  </fonts>
  <fills count="37">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 fillId="6" borderId="22" applyNumberFormat="0" applyFon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23" applyNumberFormat="0" applyFill="0" applyAlignment="0" applyProtection="0">
      <alignment vertical="center"/>
    </xf>
    <xf numFmtId="0" fontId="62" fillId="0" borderId="23" applyNumberFormat="0" applyFill="0" applyAlignment="0" applyProtection="0">
      <alignment vertical="center"/>
    </xf>
    <xf numFmtId="0" fontId="63" fillId="0" borderId="24" applyNumberFormat="0" applyFill="0" applyAlignment="0" applyProtection="0">
      <alignment vertical="center"/>
    </xf>
    <xf numFmtId="0" fontId="63" fillId="0" borderId="0" applyNumberFormat="0" applyFill="0" applyBorder="0" applyAlignment="0" applyProtection="0">
      <alignment vertical="center"/>
    </xf>
    <xf numFmtId="0" fontId="64" fillId="7" borderId="25" applyNumberFormat="0" applyAlignment="0" applyProtection="0">
      <alignment vertical="center"/>
    </xf>
    <xf numFmtId="0" fontId="65" fillId="8" borderId="26" applyNumberFormat="0" applyAlignment="0" applyProtection="0">
      <alignment vertical="center"/>
    </xf>
    <xf numFmtId="0" fontId="66" fillId="8" borderId="25" applyNumberFormat="0" applyAlignment="0" applyProtection="0">
      <alignment vertical="center"/>
    </xf>
    <xf numFmtId="0" fontId="67" fillId="9" borderId="27" applyNumberFormat="0" applyAlignment="0" applyProtection="0">
      <alignment vertical="center"/>
    </xf>
    <xf numFmtId="0" fontId="68" fillId="0" borderId="28" applyNumberFormat="0" applyFill="0" applyAlignment="0" applyProtection="0">
      <alignment vertical="center"/>
    </xf>
    <xf numFmtId="0" fontId="69" fillId="0" borderId="29" applyNumberFormat="0" applyFill="0" applyAlignment="0" applyProtection="0">
      <alignment vertical="center"/>
    </xf>
    <xf numFmtId="0" fontId="70" fillId="10" borderId="0" applyNumberFormat="0" applyBorder="0" applyAlignment="0" applyProtection="0">
      <alignment vertical="center"/>
    </xf>
    <xf numFmtId="0" fontId="71" fillId="11" borderId="0" applyNumberFormat="0" applyBorder="0" applyAlignment="0" applyProtection="0">
      <alignment vertical="center"/>
    </xf>
    <xf numFmtId="0" fontId="72" fillId="12" borderId="0" applyNumberFormat="0" applyBorder="0" applyAlignment="0" applyProtection="0">
      <alignment vertical="center"/>
    </xf>
    <xf numFmtId="0" fontId="73" fillId="13" borderId="0" applyNumberFormat="0" applyBorder="0" applyAlignment="0" applyProtection="0">
      <alignment vertical="center"/>
    </xf>
    <xf numFmtId="0" fontId="74" fillId="14" borderId="0" applyNumberFormat="0" applyBorder="0" applyAlignment="0" applyProtection="0">
      <alignment vertical="center"/>
    </xf>
    <xf numFmtId="0" fontId="74" fillId="15" borderId="0" applyNumberFormat="0" applyBorder="0" applyAlignment="0" applyProtection="0">
      <alignment vertical="center"/>
    </xf>
    <xf numFmtId="0" fontId="73" fillId="16" borderId="0" applyNumberFormat="0" applyBorder="0" applyAlignment="0" applyProtection="0">
      <alignment vertical="center"/>
    </xf>
    <xf numFmtId="0" fontId="73" fillId="17" borderId="0" applyNumberFormat="0" applyBorder="0" applyAlignment="0" applyProtection="0">
      <alignment vertical="center"/>
    </xf>
    <xf numFmtId="0" fontId="74" fillId="18" borderId="0" applyNumberFormat="0" applyBorder="0" applyAlignment="0" applyProtection="0">
      <alignment vertical="center"/>
    </xf>
    <xf numFmtId="0" fontId="74" fillId="19" borderId="0" applyNumberFormat="0" applyBorder="0" applyAlignment="0" applyProtection="0">
      <alignment vertical="center"/>
    </xf>
    <xf numFmtId="0" fontId="73" fillId="20" borderId="0" applyNumberFormat="0" applyBorder="0" applyAlignment="0" applyProtection="0">
      <alignment vertical="center"/>
    </xf>
    <xf numFmtId="0" fontId="73" fillId="21" borderId="0" applyNumberFormat="0" applyBorder="0" applyAlignment="0" applyProtection="0">
      <alignment vertical="center"/>
    </xf>
    <xf numFmtId="0" fontId="74" fillId="22" borderId="0" applyNumberFormat="0" applyBorder="0" applyAlignment="0" applyProtection="0">
      <alignment vertical="center"/>
    </xf>
    <xf numFmtId="0" fontId="74" fillId="23" borderId="0" applyNumberFormat="0" applyBorder="0" applyAlignment="0" applyProtection="0">
      <alignment vertical="center"/>
    </xf>
    <xf numFmtId="0" fontId="73" fillId="24" borderId="0" applyNumberFormat="0" applyBorder="0" applyAlignment="0" applyProtection="0">
      <alignment vertical="center"/>
    </xf>
    <xf numFmtId="0" fontId="73" fillId="25" borderId="0" applyNumberFormat="0" applyBorder="0" applyAlignment="0" applyProtection="0">
      <alignment vertical="center"/>
    </xf>
    <xf numFmtId="0" fontId="74" fillId="26" borderId="0" applyNumberFormat="0" applyBorder="0" applyAlignment="0" applyProtection="0">
      <alignment vertical="center"/>
    </xf>
    <xf numFmtId="0" fontId="74" fillId="27" borderId="0" applyNumberFormat="0" applyBorder="0" applyAlignment="0" applyProtection="0">
      <alignment vertical="center"/>
    </xf>
    <xf numFmtId="0" fontId="73" fillId="28" borderId="0" applyNumberFormat="0" applyBorder="0" applyAlignment="0" applyProtection="0">
      <alignment vertical="center"/>
    </xf>
    <xf numFmtId="0" fontId="73" fillId="29" borderId="0" applyNumberFormat="0" applyBorder="0" applyAlignment="0" applyProtection="0">
      <alignment vertical="center"/>
    </xf>
    <xf numFmtId="0" fontId="74" fillId="30" borderId="0" applyNumberFormat="0" applyBorder="0" applyAlignment="0" applyProtection="0">
      <alignment vertical="center"/>
    </xf>
    <xf numFmtId="0" fontId="74" fillId="31" borderId="0" applyNumberFormat="0" applyBorder="0" applyAlignment="0" applyProtection="0">
      <alignment vertical="center"/>
    </xf>
    <xf numFmtId="0" fontId="73" fillId="32" borderId="0" applyNumberFormat="0" applyBorder="0" applyAlignment="0" applyProtection="0">
      <alignment vertical="center"/>
    </xf>
    <xf numFmtId="0" fontId="73" fillId="33" borderId="0" applyNumberFormat="0" applyBorder="0" applyAlignment="0" applyProtection="0">
      <alignment vertical="center"/>
    </xf>
    <xf numFmtId="0" fontId="74" fillId="34" borderId="0" applyNumberFormat="0" applyBorder="0" applyAlignment="0" applyProtection="0">
      <alignment vertical="center"/>
    </xf>
    <xf numFmtId="0" fontId="74" fillId="35" borderId="0" applyNumberFormat="0" applyBorder="0" applyAlignment="0" applyProtection="0">
      <alignment vertical="center"/>
    </xf>
    <xf numFmtId="0" fontId="73" fillId="36" borderId="0" applyNumberFormat="0" applyBorder="0" applyAlignment="0" applyProtection="0">
      <alignment vertical="center"/>
    </xf>
    <xf numFmtId="0" fontId="47" fillId="0" borderId="0"/>
    <xf numFmtId="0" fontId="23" fillId="0" borderId="0">
      <alignment vertical="top"/>
      <protection locked="0"/>
    </xf>
    <xf numFmtId="0" fontId="40" fillId="0" borderId="0"/>
    <xf numFmtId="0" fontId="40" fillId="0" borderId="0">
      <alignment vertical="center"/>
    </xf>
  </cellStyleXfs>
  <cellXfs count="331">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Alignment="1">
      <alignment horizontal="left" vertical="center" wrapText="1"/>
    </xf>
    <xf numFmtId="0" fontId="8" fillId="0" borderId="1" xfId="0"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43" fontId="3" fillId="0" borderId="1" xfId="0" applyNumberFormat="1" applyFont="1" applyFill="1" applyBorder="1" applyAlignment="1">
      <alignment horizontal="center" vertical="center"/>
    </xf>
    <xf numFmtId="43" fontId="13" fillId="0" borderId="1" xfId="0" applyNumberFormat="1"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4" fillId="0" borderId="1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0" xfId="0" applyFont="1" applyFill="1" applyAlignment="1">
      <alignment horizontal="left" vertical="top"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3" fontId="18" fillId="0" borderId="1" xfId="0" applyNumberFormat="1" applyFont="1" applyFill="1" applyBorder="1" applyAlignment="1">
      <alignment horizontal="center" vertical="center" wrapText="1"/>
    </xf>
    <xf numFmtId="43" fontId="10"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0" fontId="10" fillId="0" borderId="14" xfId="0" applyFont="1" applyFill="1" applyBorder="1" applyAlignment="1">
      <alignment horizontal="center" vertical="center" wrapText="1"/>
    </xf>
    <xf numFmtId="0" fontId="8" fillId="0" borderId="15" xfId="0" applyFont="1" applyFill="1" applyBorder="1" applyAlignment="1">
      <alignment horizontal="center" vertical="center"/>
    </xf>
    <xf numFmtId="0" fontId="9"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vertical="center" wrapText="1"/>
    </xf>
    <xf numFmtId="0" fontId="10" fillId="0" borderId="1" xfId="0" applyFont="1" applyFill="1" applyBorder="1" applyAlignment="1">
      <alignment horizontal="left" vertical="center" wrapText="1"/>
    </xf>
    <xf numFmtId="10" fontId="19" fillId="0" borderId="0" xfId="3" applyNumberFormat="1" applyFont="1" applyFill="1" applyBorder="1" applyAlignment="1" applyProtection="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9" xfId="0" applyFont="1" applyFill="1" applyBorder="1" applyAlignment="1">
      <alignment horizontal="left" vertical="top" wrapText="1"/>
    </xf>
    <xf numFmtId="9" fontId="10" fillId="0" borderId="1" xfId="3" applyFont="1" applyFill="1" applyBorder="1" applyAlignment="1">
      <alignment horizontal="center" vertical="center" wrapText="1"/>
    </xf>
    <xf numFmtId="0" fontId="10" fillId="0" borderId="1" xfId="0" applyFont="1" applyFill="1" applyBorder="1" applyAlignment="1">
      <alignment vertical="center" wrapText="1"/>
    </xf>
    <xf numFmtId="4" fontId="10" fillId="0" borderId="1" xfId="0" applyNumberFormat="1" applyFont="1" applyFill="1" applyBorder="1" applyAlignment="1">
      <alignment horizontal="center" vertical="center" wrapText="1"/>
    </xf>
    <xf numFmtId="0" fontId="2" fillId="0" borderId="13" xfId="51" applyFont="1" applyFill="1" applyBorder="1" applyAlignment="1">
      <alignment horizontal="center" vertical="center" wrapText="1"/>
    </xf>
    <xf numFmtId="0" fontId="20" fillId="0" borderId="1" xfId="52" applyFont="1" applyFill="1" applyBorder="1" applyAlignment="1">
      <alignment vertical="center" wrapText="1"/>
    </xf>
    <xf numFmtId="0" fontId="2" fillId="0" borderId="14" xfId="51" applyFont="1" applyFill="1" applyBorder="1" applyAlignment="1">
      <alignment horizontal="center" vertical="center" wrapText="1"/>
    </xf>
    <xf numFmtId="0" fontId="2" fillId="0" borderId="1" xfId="51" applyFont="1" applyFill="1" applyBorder="1" applyAlignment="1">
      <alignment horizontal="left" vertical="center" wrapText="1"/>
    </xf>
    <xf numFmtId="0" fontId="2" fillId="0" borderId="1" xfId="51"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0" fontId="2" fillId="0" borderId="15" xfId="5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2" fillId="0" borderId="15" xfId="51" applyFont="1" applyFill="1" applyBorder="1" applyAlignment="1">
      <alignment vertical="center" wrapText="1"/>
    </xf>
    <xf numFmtId="0" fontId="2" fillId="0" borderId="2" xfId="51" applyFont="1" applyFill="1" applyBorder="1" applyAlignment="1">
      <alignment horizontal="center" vertical="center" wrapText="1"/>
    </xf>
    <xf numFmtId="49" fontId="2" fillId="0" borderId="13" xfId="51" applyNumberFormat="1" applyFont="1" applyFill="1" applyBorder="1" applyAlignment="1">
      <alignment horizontal="center" vertical="center" wrapText="1"/>
    </xf>
    <xf numFmtId="0" fontId="2" fillId="0" borderId="5" xfId="51" applyFont="1" applyFill="1" applyBorder="1" applyAlignment="1">
      <alignment horizontal="center" vertical="center" wrapText="1"/>
    </xf>
    <xf numFmtId="49" fontId="2" fillId="0" borderId="14" xfId="51" applyNumberFormat="1" applyFont="1" applyFill="1" applyBorder="1" applyAlignment="1">
      <alignment horizontal="center" vertical="center" wrapText="1"/>
    </xf>
    <xf numFmtId="0" fontId="9" fillId="0" borderId="13" xfId="0" applyFont="1" applyFill="1" applyBorder="1" applyAlignment="1">
      <alignment vertical="center" wrapText="1"/>
    </xf>
    <xf numFmtId="9" fontId="10" fillId="0" borderId="13" xfId="0" applyNumberFormat="1" applyFont="1" applyFill="1" applyBorder="1" applyAlignment="1" applyProtection="1">
      <alignment horizontal="center" vertical="center" wrapText="1"/>
    </xf>
    <xf numFmtId="9" fontId="10" fillId="0" borderId="13" xfId="0"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49" fontId="2" fillId="0" borderId="1" xfId="52" applyNumberFormat="1" applyFont="1" applyFill="1" applyBorder="1" applyAlignment="1">
      <alignment horizontal="center" vertical="center" wrapText="1"/>
    </xf>
    <xf numFmtId="9" fontId="2" fillId="0" borderId="1" xfId="51"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9" fontId="2" fillId="0" borderId="1" xfId="51" applyNumberFormat="1" applyFont="1" applyFill="1" applyBorder="1" applyAlignment="1" applyProtection="1">
      <alignment horizontal="center" vertical="center" wrapText="1"/>
    </xf>
    <xf numFmtId="0" fontId="2" fillId="0" borderId="13" xfId="51" applyFont="1" applyFill="1" applyBorder="1" applyAlignment="1">
      <alignment horizontal="left" vertical="center" wrapText="1"/>
    </xf>
    <xf numFmtId="0" fontId="12" fillId="0" borderId="13" xfId="0" applyNumberFormat="1" applyFont="1" applyFill="1" applyBorder="1" applyAlignment="1">
      <alignment horizontal="center" vertical="center" wrapText="1"/>
    </xf>
    <xf numFmtId="9" fontId="2" fillId="0" borderId="13" xfId="51" applyNumberFormat="1" applyFont="1" applyFill="1" applyBorder="1" applyAlignment="1">
      <alignment horizontal="center" vertical="center" wrapText="1"/>
    </xf>
    <xf numFmtId="176" fontId="2" fillId="0" borderId="1" xfId="51"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0" fillId="0" borderId="1" xfId="3" applyNumberFormat="1"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wrapText="1"/>
    </xf>
    <xf numFmtId="0" fontId="20" fillId="0" borderId="1" xfId="0" applyFont="1" applyFill="1" applyBorder="1" applyAlignment="1">
      <alignment vertical="center" wrapText="1"/>
    </xf>
    <xf numFmtId="43"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Fill="1" applyAlignment="1">
      <alignment horizontal="left" vertical="top" wrapText="1"/>
    </xf>
    <xf numFmtId="10" fontId="3" fillId="0" borderId="1"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43" fontId="3" fillId="0" borderId="10" xfId="0" applyNumberFormat="1" applyFont="1" applyFill="1" applyBorder="1" applyAlignment="1">
      <alignment horizontal="center" vertical="center" wrapText="1"/>
    </xf>
    <xf numFmtId="43" fontId="3" fillId="0" borderId="12" xfId="0" applyNumberFormat="1" applyFont="1" applyFill="1" applyBorder="1" applyAlignment="1">
      <alignment horizontal="center" vertical="center" wrapText="1"/>
    </xf>
    <xf numFmtId="0" fontId="3" fillId="0" borderId="1" xfId="0" applyFont="1" applyFill="1" applyBorder="1" applyAlignment="1">
      <alignment vertical="center" wrapText="1"/>
    </xf>
    <xf numFmtId="43" fontId="3" fillId="0" borderId="0" xfId="0" applyNumberFormat="1" applyFont="1" applyFill="1" applyAlignment="1">
      <alignment horizontal="center" vertical="center" wrapText="1"/>
    </xf>
    <xf numFmtId="43" fontId="21" fillId="0" borderId="0" xfId="0" applyNumberFormat="1" applyFont="1" applyFill="1" applyAlignment="1">
      <alignment horizontal="justify" vertical="center"/>
    </xf>
    <xf numFmtId="49" fontId="3" fillId="0" borderId="1" xfId="0" applyNumberFormat="1" applyFont="1" applyFill="1" applyBorder="1" applyAlignment="1">
      <alignment horizontal="center" vertical="center" wrapText="1"/>
    </xf>
    <xf numFmtId="43" fontId="21" fillId="0" borderId="0" xfId="0" applyNumberFormat="1" applyFont="1" applyFill="1" applyAlignment="1">
      <alignment horizontal="center" vertical="center"/>
    </xf>
    <xf numFmtId="43" fontId="3" fillId="0" borderId="10" xfId="0" applyNumberFormat="1" applyFont="1" applyFill="1" applyBorder="1" applyAlignment="1">
      <alignment horizontal="center" vertical="center"/>
    </xf>
    <xf numFmtId="43" fontId="3" fillId="0" borderId="12" xfId="0" applyNumberFormat="1" applyFont="1" applyFill="1" applyBorder="1" applyAlignment="1">
      <alignment horizontal="center" vertical="center"/>
    </xf>
    <xf numFmtId="10" fontId="22" fillId="0" borderId="0" xfId="0" applyNumberFormat="1" applyFont="1" applyFill="1" applyAlignment="1">
      <alignment horizontal="center" vertical="center"/>
    </xf>
    <xf numFmtId="49" fontId="23" fillId="0" borderId="16" xfId="0" applyNumberFormat="1" applyFont="1" applyFill="1" applyBorder="1" applyAlignment="1">
      <alignment horizontal="left" vertical="center" wrapText="1"/>
    </xf>
    <xf numFmtId="49" fontId="23" fillId="0" borderId="16" xfId="0" applyNumberFormat="1" applyFont="1" applyFill="1" applyBorder="1" applyAlignment="1">
      <alignment horizontal="center" vertical="center" wrapText="1"/>
    </xf>
    <xf numFmtId="43" fontId="24" fillId="0" borderId="1" xfId="0" applyNumberFormat="1" applyFont="1" applyFill="1" applyBorder="1" applyAlignment="1">
      <alignment horizontal="justify" vertical="center"/>
    </xf>
    <xf numFmtId="49" fontId="3" fillId="0" borderId="1" xfId="50" applyNumberFormat="1" applyFont="1" applyFill="1" applyBorder="1" applyAlignment="1" applyProtection="1">
      <alignment vertical="center"/>
    </xf>
    <xf numFmtId="0" fontId="0" fillId="0" borderId="1" xfId="0" applyFont="1" applyFill="1" applyBorder="1">
      <alignment vertical="center"/>
    </xf>
    <xf numFmtId="49" fontId="23" fillId="0" borderId="17" xfId="0" applyNumberFormat="1" applyFont="1" applyFill="1" applyBorder="1" applyAlignment="1">
      <alignment horizontal="left" vertical="center" wrapText="1"/>
    </xf>
    <xf numFmtId="49" fontId="3" fillId="0" borderId="15" xfId="50" applyNumberFormat="1" applyFont="1" applyFill="1" applyBorder="1" applyAlignment="1" applyProtection="1">
      <alignment vertical="center"/>
    </xf>
    <xf numFmtId="49" fontId="23" fillId="0" borderId="17" xfId="0" applyNumberFormat="1" applyFont="1" applyFill="1" applyBorder="1" applyAlignment="1">
      <alignment horizontal="center" vertical="center" wrapText="1"/>
    </xf>
    <xf numFmtId="9" fontId="3" fillId="0" borderId="15" xfId="0" applyNumberFormat="1" applyFont="1" applyFill="1" applyBorder="1" applyAlignment="1">
      <alignment horizontal="center" vertical="center" wrapText="1"/>
    </xf>
    <xf numFmtId="49" fontId="3" fillId="0" borderId="1" xfId="50" applyNumberFormat="1" applyFont="1" applyFill="1" applyBorder="1" applyAlignment="1" applyProtection="1">
      <alignment horizontal="left" vertical="center"/>
    </xf>
    <xf numFmtId="0" fontId="25" fillId="0" borderId="1" xfId="0" applyFont="1" applyFill="1" applyBorder="1" applyAlignment="1">
      <alignment vertical="center"/>
    </xf>
    <xf numFmtId="0" fontId="24" fillId="0" borderId="0" xfId="0" applyFont="1" applyFill="1" applyAlignment="1">
      <alignment horizontal="justify" vertical="center"/>
    </xf>
    <xf numFmtId="49" fontId="23"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23" fillId="0" borderId="16"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23" fillId="0" borderId="18" xfId="0" applyNumberFormat="1" applyFont="1" applyFill="1" applyBorder="1" applyAlignment="1">
      <alignment horizontal="left" vertical="center" wrapText="1"/>
    </xf>
    <xf numFmtId="49" fontId="23" fillId="0" borderId="18"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43" fontId="3" fillId="0" borderId="11" xfId="0" applyNumberFormat="1" applyFont="1" applyFill="1" applyBorder="1" applyAlignment="1">
      <alignment horizontal="center" vertical="center"/>
    </xf>
    <xf numFmtId="0" fontId="26" fillId="0" borderId="1" xfId="0" applyFont="1" applyFill="1" applyBorder="1" applyAlignment="1" applyProtection="1">
      <alignment horizontal="center" vertical="center" wrapText="1"/>
      <protection locked="0"/>
    </xf>
    <xf numFmtId="0" fontId="24" fillId="0" borderId="1" xfId="0" applyFont="1" applyFill="1" applyBorder="1" applyAlignment="1">
      <alignment horizontal="justify" vertical="center"/>
    </xf>
    <xf numFmtId="0" fontId="5" fillId="0" borderId="1" xfId="0" applyFont="1" applyFill="1" applyBorder="1" applyAlignment="1">
      <alignment vertical="center"/>
    </xf>
    <xf numFmtId="49" fontId="3" fillId="0" borderId="1" xfId="50" applyNumberFormat="1" applyFont="1" applyFill="1" applyBorder="1" applyAlignment="1" applyProtection="1">
      <alignment vertical="center" wrapText="1"/>
    </xf>
    <xf numFmtId="0" fontId="27" fillId="0" borderId="0" xfId="0" applyFont="1" applyFill="1" applyBorder="1" applyAlignment="1">
      <alignment horizontal="center" vertical="center"/>
    </xf>
    <xf numFmtId="43" fontId="23" fillId="0" borderId="1" xfId="50" applyNumberFormat="1" applyFont="1" applyFill="1" applyBorder="1" applyAlignment="1" applyProtection="1">
      <alignment horizontal="right" vertical="center" wrapText="1"/>
    </xf>
    <xf numFmtId="0" fontId="3" fillId="0" borderId="19" xfId="0" applyFont="1" applyFill="1" applyBorder="1" applyAlignment="1">
      <alignment horizontal="center" vertical="center" wrapText="1"/>
    </xf>
    <xf numFmtId="43" fontId="21" fillId="0" borderId="1" xfId="0" applyNumberFormat="1"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13" xfId="0" applyFont="1" applyFill="1" applyBorder="1" applyAlignment="1">
      <alignment horizontal="center" vertical="center"/>
    </xf>
    <xf numFmtId="49" fontId="28" fillId="0" borderId="1" xfId="50" applyNumberFormat="1" applyFont="1" applyFill="1" applyBorder="1" applyAlignment="1" applyProtection="1">
      <alignment vertical="center" wrapText="1"/>
    </xf>
    <xf numFmtId="49" fontId="14" fillId="0" borderId="1" xfId="50" applyNumberFormat="1" applyFont="1" applyFill="1" applyBorder="1" applyAlignment="1" applyProtection="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5" fillId="0" borderId="14" xfId="0" applyFont="1" applyFill="1" applyBorder="1" applyAlignment="1">
      <alignment horizontal="center" vertical="center" wrapText="1"/>
    </xf>
    <xf numFmtId="0" fontId="25" fillId="0" borderId="15" xfId="0" applyFont="1" applyFill="1" applyBorder="1" applyAlignment="1">
      <alignment horizontal="center" vertical="center"/>
    </xf>
    <xf numFmtId="0" fontId="28" fillId="0" borderId="1" xfId="0" applyFont="1" applyFill="1" applyBorder="1" applyAlignment="1">
      <alignment vertical="center" wrapText="1"/>
    </xf>
    <xf numFmtId="0" fontId="14" fillId="0" borderId="1"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 xfId="0" applyFont="1" applyFill="1" applyBorder="1" applyAlignment="1">
      <alignment vertical="center" wrapText="1"/>
    </xf>
    <xf numFmtId="9" fontId="3" fillId="0" borderId="1" xfId="0" applyNumberFormat="1"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9"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49" fontId="30" fillId="0" borderId="1" xfId="51" applyNumberFormat="1" applyFont="1" applyFill="1" applyBorder="1" applyAlignment="1">
      <alignment horizontal="center" vertical="center" wrapText="1"/>
    </xf>
    <xf numFmtId="43" fontId="19" fillId="0" borderId="1" xfId="0" applyNumberFormat="1" applyFont="1" applyBorder="1" applyAlignment="1">
      <alignment horizontal="center" vertical="center"/>
    </xf>
    <xf numFmtId="43" fontId="19" fillId="0" borderId="10" xfId="0" applyNumberFormat="1" applyFont="1" applyBorder="1" applyAlignment="1">
      <alignment horizontal="center" vertical="center" wrapText="1"/>
    </xf>
    <xf numFmtId="43" fontId="19" fillId="0" borderId="12" xfId="0" applyNumberFormat="1" applyFont="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10" fontId="19" fillId="0" borderId="1" xfId="3" applyNumberFormat="1" applyFont="1" applyFill="1" applyBorder="1" applyAlignment="1" applyProtection="1">
      <alignment horizontal="center" vertical="center"/>
    </xf>
    <xf numFmtId="0" fontId="8" fillId="0" borderId="0" xfId="0" applyFont="1" applyFill="1" applyBorder="1" applyAlignment="1">
      <alignment horizontal="left" vertical="center"/>
    </xf>
    <xf numFmtId="0" fontId="8" fillId="0" borderId="1" xfId="0" applyFont="1" applyFill="1" applyBorder="1" applyAlignment="1">
      <alignment horizontal="center" vertical="center"/>
    </xf>
    <xf numFmtId="0" fontId="31" fillId="0" borderId="0" xfId="0" applyFont="1" applyFill="1" applyAlignment="1">
      <alignment horizontal="center" vertical="center" wrapText="1"/>
    </xf>
    <xf numFmtId="43" fontId="10" fillId="0" borderId="1" xfId="0" applyNumberFormat="1" applyFont="1" applyFill="1" applyBorder="1" applyAlignment="1">
      <alignment horizontal="left" vertical="center" wrapText="1"/>
    </xf>
    <xf numFmtId="49" fontId="14" fillId="0" borderId="1" xfId="50" applyNumberFormat="1" applyFont="1" applyFill="1" applyBorder="1" applyAlignment="1" applyProtection="1">
      <alignment vertical="center" wrapText="1"/>
    </xf>
    <xf numFmtId="0" fontId="3" fillId="0" borderId="1" xfId="0" applyFont="1" applyFill="1" applyBorder="1" applyAlignment="1">
      <alignment vertical="center"/>
    </xf>
    <xf numFmtId="0" fontId="20" fillId="0" borderId="1" xfId="0" applyFont="1" applyFill="1" applyBorder="1" applyAlignment="1">
      <alignment vertical="center"/>
    </xf>
    <xf numFmtId="49" fontId="2" fillId="0" borderId="1" xfId="51" applyNumberFormat="1" applyFont="1" applyFill="1" applyBorder="1" applyAlignment="1">
      <alignment horizontal="center" vertical="center" wrapText="1"/>
    </xf>
    <xf numFmtId="9" fontId="10" fillId="0" borderId="1" xfId="3" applyNumberFormat="1" applyFont="1" applyFill="1" applyBorder="1" applyAlignment="1" applyProtection="1">
      <alignment horizontal="center" vertical="center" wrapText="1"/>
    </xf>
    <xf numFmtId="0" fontId="32" fillId="0" borderId="0" xfId="0" applyFont="1" applyFill="1" applyAlignment="1">
      <alignment horizontal="center" vertical="center"/>
    </xf>
    <xf numFmtId="0" fontId="8" fillId="0" borderId="10" xfId="0" applyFont="1" applyFill="1" applyBorder="1" applyAlignment="1">
      <alignment horizontal="center" vertical="center" wrapText="1"/>
    </xf>
    <xf numFmtId="0" fontId="33" fillId="0" borderId="1" xfId="0" applyFont="1" applyFill="1" applyBorder="1" applyAlignment="1">
      <alignment horizontal="center" vertical="center" wrapText="1"/>
    </xf>
    <xf numFmtId="43" fontId="9" fillId="0" borderId="1" xfId="0" applyNumberFormat="1" applyFont="1" applyFill="1" applyBorder="1" applyAlignment="1">
      <alignment horizontal="center" vertical="center" wrapText="1"/>
    </xf>
    <xf numFmtId="43" fontId="14" fillId="0" borderId="1" xfId="0" applyNumberFormat="1" applyFont="1" applyBorder="1" applyAlignment="1">
      <alignment horizontal="center" vertical="center"/>
    </xf>
    <xf numFmtId="49" fontId="1" fillId="0" borderId="10" xfId="51" applyNumberFormat="1" applyFont="1" applyFill="1" applyBorder="1" applyAlignment="1">
      <alignment horizontal="left" vertical="center" wrapText="1"/>
    </xf>
    <xf numFmtId="49" fontId="1" fillId="0" borderId="11" xfId="51" applyNumberFormat="1" applyFont="1" applyFill="1" applyBorder="1" applyAlignment="1">
      <alignment horizontal="left" vertical="center" wrapText="1"/>
    </xf>
    <xf numFmtId="49" fontId="1" fillId="0" borderId="12" xfId="51" applyNumberFormat="1" applyFont="1" applyFill="1" applyBorder="1" applyAlignment="1">
      <alignment horizontal="left" vertical="center" wrapText="1"/>
    </xf>
    <xf numFmtId="0" fontId="15" fillId="0" borderId="1" xfId="0" applyFont="1" applyFill="1" applyBorder="1" applyAlignment="1">
      <alignment vertical="center" wrapText="1"/>
    </xf>
    <xf numFmtId="49" fontId="14" fillId="2" borderId="1" xfId="50" applyNumberFormat="1" applyFont="1" applyFill="1" applyBorder="1" applyAlignment="1" applyProtection="1">
      <alignment vertical="center"/>
    </xf>
    <xf numFmtId="0" fontId="34" fillId="0"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14" fillId="2" borderId="1" xfId="50" applyNumberFormat="1" applyFont="1" applyFill="1" applyBorder="1" applyAlignment="1" applyProtection="1">
      <alignment vertical="center" wrapText="1"/>
    </xf>
    <xf numFmtId="49" fontId="14" fillId="0" borderId="1" xfId="50" applyNumberFormat="1" applyFont="1" applyFill="1" applyBorder="1" applyAlignment="1" applyProtection="1">
      <alignment vertical="center"/>
    </xf>
    <xf numFmtId="0" fontId="1" fillId="0" borderId="1" xfId="51" applyFont="1" applyFill="1" applyBorder="1" applyAlignment="1">
      <alignment horizontal="left" vertical="center" wrapText="1"/>
    </xf>
    <xf numFmtId="0" fontId="8" fillId="0" borderId="1" xfId="0" applyFont="1" applyFill="1" applyBorder="1" applyAlignment="1">
      <alignment horizontal="left" vertical="top" wrapText="1"/>
    </xf>
    <xf numFmtId="0" fontId="20" fillId="0" borderId="0"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36" fillId="0" borderId="0" xfId="0" applyFont="1" applyFill="1" applyBorder="1" applyAlignment="1">
      <alignment horizontal="right" vertical="center"/>
    </xf>
    <xf numFmtId="0" fontId="36" fillId="0" borderId="0" xfId="0" applyFont="1" applyFill="1" applyBorder="1" applyAlignment="1">
      <alignment horizontal="center" vertical="center"/>
    </xf>
    <xf numFmtId="0" fontId="37" fillId="0" borderId="0" xfId="0" applyFont="1" applyFill="1" applyBorder="1" applyAlignment="1">
      <alignment horizontal="left" vertical="center"/>
    </xf>
    <xf numFmtId="0" fontId="38"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left" vertical="center" wrapText="1"/>
    </xf>
    <xf numFmtId="43" fontId="12" fillId="0" borderId="1" xfId="0" applyNumberFormat="1" applyFont="1" applyFill="1" applyBorder="1" applyAlignment="1">
      <alignment horizontal="center" vertical="center" wrapText="1"/>
    </xf>
    <xf numFmtId="43" fontId="12" fillId="0" borderId="10" xfId="0" applyNumberFormat="1" applyFont="1" applyFill="1" applyBorder="1" applyAlignment="1">
      <alignment horizontal="center" vertical="center" wrapText="1"/>
    </xf>
    <xf numFmtId="43" fontId="12" fillId="0" borderId="12" xfId="0" applyNumberFormat="1" applyFont="1" applyFill="1" applyBorder="1" applyAlignment="1">
      <alignment horizontal="center" vertical="center" wrapText="1"/>
    </xf>
    <xf numFmtId="43" fontId="10" fillId="0" borderId="10" xfId="0" applyNumberFormat="1" applyFont="1" applyFill="1" applyBorder="1" applyAlignment="1">
      <alignment horizontal="center" vertical="center" wrapText="1"/>
    </xf>
    <xf numFmtId="43" fontId="10" fillId="0" borderId="1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39"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8" xfId="0" applyFont="1" applyFill="1" applyBorder="1" applyAlignment="1">
      <alignment horizontal="center" vertical="top" wrapText="1"/>
    </xf>
    <xf numFmtId="0" fontId="40" fillId="0" borderId="0" xfId="0" applyFont="1" applyFill="1" applyBorder="1" applyAlignment="1"/>
    <xf numFmtId="0" fontId="3" fillId="0" borderId="0" xfId="0" applyFont="1" applyFill="1" applyBorder="1" applyAlignment="1"/>
    <xf numFmtId="0" fontId="40" fillId="0" borderId="0" xfId="0" applyFont="1" applyFill="1" applyBorder="1" applyAlignment="1">
      <alignment horizontal="right"/>
    </xf>
    <xf numFmtId="0" fontId="41"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37" fillId="0" borderId="8" xfId="0" applyFont="1" applyFill="1" applyBorder="1" applyAlignment="1">
      <alignment horizontal="left" vertical="center"/>
    </xf>
    <xf numFmtId="0" fontId="43" fillId="0" borderId="8" xfId="0" applyFont="1" applyFill="1" applyBorder="1" applyAlignment="1">
      <alignment horizontal="left" vertical="center"/>
    </xf>
    <xf numFmtId="0" fontId="44" fillId="0" borderId="0" xfId="0" applyFont="1" applyFill="1" applyBorder="1" applyAlignment="1">
      <alignment horizontal="left" vertical="center" wrapText="1"/>
    </xf>
    <xf numFmtId="0" fontId="43" fillId="0" borderId="0" xfId="0" applyFont="1" applyFill="1" applyBorder="1" applyAlignment="1">
      <alignment horizontal="right" vertical="center"/>
    </xf>
    <xf numFmtId="0" fontId="45" fillId="0" borderId="0" xfId="0" applyFont="1" applyFill="1" applyBorder="1" applyAlignment="1">
      <alignment horizontal="center" vertical="center"/>
    </xf>
    <xf numFmtId="0" fontId="1" fillId="0" borderId="0" xfId="0" applyNumberFormat="1" applyFont="1" applyFill="1" applyBorder="1" applyAlignment="1" applyProtection="1">
      <alignment horizontal="right" vertical="center"/>
    </xf>
    <xf numFmtId="0" fontId="19" fillId="0" borderId="1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2" xfId="0" applyFont="1" applyFill="1" applyBorder="1" applyAlignment="1">
      <alignment horizontal="center" vertical="center"/>
    </xf>
    <xf numFmtId="177" fontId="19" fillId="0" borderId="20" xfId="0" applyNumberFormat="1" applyFont="1" applyFill="1" applyBorder="1" applyAlignment="1">
      <alignment horizontal="left" vertical="center" wrapText="1"/>
    </xf>
    <xf numFmtId="0" fontId="19" fillId="0" borderId="14" xfId="0" applyFont="1" applyFill="1" applyBorder="1" applyAlignment="1">
      <alignment horizontal="center" vertical="center"/>
    </xf>
    <xf numFmtId="177" fontId="19" fillId="0" borderId="19"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177" fontId="15" fillId="0" borderId="19" xfId="0" applyNumberFormat="1" applyFont="1" applyFill="1" applyBorder="1" applyAlignment="1">
      <alignment horizontal="left" vertical="center" wrapText="1"/>
    </xf>
    <xf numFmtId="0" fontId="19" fillId="0" borderId="15"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40" fillId="0" borderId="10"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12" xfId="0" applyFont="1" applyFill="1" applyBorder="1" applyAlignment="1">
      <alignment horizontal="center" vertical="center"/>
    </xf>
    <xf numFmtId="0" fontId="46" fillId="0" borderId="0" xfId="0" applyFont="1" applyFill="1" applyBorder="1" applyAlignment="1">
      <alignment horizontal="left" vertical="center"/>
    </xf>
    <xf numFmtId="0" fontId="47" fillId="0" borderId="0" xfId="0" applyFont="1" applyFill="1" applyBorder="1" applyAlignment="1"/>
    <xf numFmtId="0" fontId="47" fillId="0" borderId="0" xfId="0" applyFont="1" applyFill="1" applyBorder="1" applyAlignment="1">
      <alignment horizontal="center"/>
    </xf>
    <xf numFmtId="0" fontId="47" fillId="0" borderId="0" xfId="49" applyFill="1" applyBorder="1" applyAlignment="1">
      <alignment vertical="center"/>
    </xf>
    <xf numFmtId="0" fontId="47" fillId="0" borderId="0" xfId="49" applyFill="1" applyBorder="1" applyAlignment="1">
      <alignment vertical="center" wrapText="1"/>
    </xf>
    <xf numFmtId="0" fontId="48" fillId="0" borderId="0" xfId="0" applyFont="1" applyFill="1" applyBorder="1" applyAlignment="1">
      <alignment horizontal="center"/>
    </xf>
    <xf numFmtId="0" fontId="49" fillId="0" borderId="0" xfId="0" applyFont="1" applyFill="1" applyBorder="1" applyAlignment="1"/>
    <xf numFmtId="0" fontId="3" fillId="0" borderId="0" xfId="0" applyFont="1" applyFill="1" applyBorder="1" applyAlignment="1">
      <alignment horizontal="center"/>
    </xf>
    <xf numFmtId="0" fontId="50" fillId="0" borderId="0" xfId="0" applyFont="1" applyFill="1" applyBorder="1" applyAlignment="1"/>
    <xf numFmtId="0" fontId="40" fillId="0" borderId="1" xfId="0" applyFont="1" applyFill="1" applyBorder="1" applyAlignment="1">
      <alignment horizontal="center" vertical="center" shrinkToFit="1"/>
    </xf>
    <xf numFmtId="0" fontId="40" fillId="0" borderId="2" xfId="0" applyFont="1" applyFill="1" applyBorder="1" applyAlignment="1">
      <alignment horizontal="center" vertical="center" shrinkToFit="1"/>
    </xf>
    <xf numFmtId="0" fontId="40" fillId="0" borderId="1" xfId="0" applyFont="1" applyFill="1" applyBorder="1" applyAlignment="1">
      <alignment horizontal="center" vertical="center" wrapText="1"/>
    </xf>
    <xf numFmtId="4" fontId="40" fillId="0" borderId="2" xfId="0" applyNumberFormat="1" applyFont="1" applyFill="1" applyBorder="1" applyAlignment="1">
      <alignment horizontal="center" vertical="center" shrinkToFit="1"/>
    </xf>
    <xf numFmtId="4" fontId="40" fillId="0" borderId="3" xfId="0" applyNumberFormat="1" applyFont="1" applyFill="1" applyBorder="1" applyAlignment="1">
      <alignment horizontal="center" vertical="center" shrinkToFit="1"/>
    </xf>
    <xf numFmtId="0" fontId="40" fillId="0" borderId="5" xfId="0" applyFont="1" applyFill="1" applyBorder="1" applyAlignment="1">
      <alignment horizontal="center" vertical="center" shrinkToFit="1"/>
    </xf>
    <xf numFmtId="4" fontId="40" fillId="0" borderId="1" xfId="0" applyNumberFormat="1" applyFont="1" applyFill="1" applyBorder="1" applyAlignment="1">
      <alignment horizontal="center" vertical="center" shrinkToFit="1"/>
    </xf>
    <xf numFmtId="0" fontId="40" fillId="0" borderId="7" xfId="0" applyFont="1" applyFill="1" applyBorder="1" applyAlignment="1">
      <alignment horizontal="center" vertical="center" shrinkToFit="1"/>
    </xf>
    <xf numFmtId="49" fontId="40"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0" fontId="19" fillId="0" borderId="1" xfId="0" applyFont="1" applyFill="1" applyBorder="1" applyAlignment="1">
      <alignment horizontal="center" vertical="center" shrinkToFit="1"/>
    </xf>
    <xf numFmtId="178" fontId="19"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51" fillId="0" borderId="0" xfId="49" applyFont="1" applyFill="1" applyAlignment="1">
      <alignment horizontal="left" vertical="center"/>
    </xf>
    <xf numFmtId="0" fontId="47" fillId="0" borderId="0" xfId="49" applyFill="1" applyAlignment="1">
      <alignment horizontal="left" vertical="center"/>
    </xf>
    <xf numFmtId="177" fontId="47" fillId="0" borderId="0" xfId="49" applyNumberFormat="1" applyFill="1" applyBorder="1" applyAlignment="1">
      <alignment vertical="center"/>
    </xf>
    <xf numFmtId="0" fontId="48" fillId="0" borderId="0" xfId="0" applyFont="1" applyFill="1" applyBorder="1" applyAlignment="1">
      <alignment horizontal="center" wrapText="1"/>
    </xf>
    <xf numFmtId="0" fontId="47" fillId="0" borderId="0" xfId="0" applyFont="1" applyFill="1" applyBorder="1" applyAlignment="1">
      <alignment wrapText="1"/>
    </xf>
    <xf numFmtId="4" fontId="40" fillId="0" borderId="3" xfId="0" applyNumberFormat="1" applyFont="1" applyFill="1" applyBorder="1" applyAlignment="1">
      <alignment horizontal="center" vertical="center" wrapText="1" shrinkToFit="1"/>
    </xf>
    <xf numFmtId="4" fontId="40" fillId="0" borderId="4" xfId="0" applyNumberFormat="1" applyFont="1" applyFill="1" applyBorder="1" applyAlignment="1">
      <alignment horizontal="center" vertical="center" shrinkToFit="1"/>
    </xf>
    <xf numFmtId="0" fontId="40" fillId="0" borderId="1" xfId="0" applyFont="1" applyFill="1" applyBorder="1" applyAlignment="1">
      <alignment horizontal="center" vertical="center" wrapText="1" shrinkToFit="1"/>
    </xf>
    <xf numFmtId="4" fontId="40" fillId="0" borderId="10" xfId="0" applyNumberFormat="1" applyFont="1" applyFill="1" applyBorder="1" applyAlignment="1">
      <alignment horizontal="center" vertical="center" shrinkToFit="1"/>
    </xf>
    <xf numFmtId="4" fontId="40" fillId="0" borderId="12" xfId="0" applyNumberFormat="1" applyFont="1" applyFill="1" applyBorder="1" applyAlignment="1">
      <alignment horizontal="center" vertical="center" shrinkToFit="1"/>
    </xf>
    <xf numFmtId="4" fontId="40" fillId="0" borderId="1" xfId="0" applyNumberFormat="1" applyFont="1" applyFill="1" applyBorder="1" applyAlignment="1">
      <alignment horizontal="center" vertical="center" wrapText="1" shrinkToFit="1"/>
    </xf>
    <xf numFmtId="0" fontId="47" fillId="0" borderId="1" xfId="0" applyFont="1" applyFill="1" applyBorder="1" applyAlignment="1">
      <alignment horizontal="center" vertical="center"/>
    </xf>
    <xf numFmtId="178" fontId="19" fillId="0" borderId="1" xfId="0" applyNumberFormat="1" applyFont="1" applyFill="1" applyBorder="1" applyAlignment="1">
      <alignment horizontal="center" vertical="center" wrapText="1" shrinkToFit="1"/>
    </xf>
    <xf numFmtId="178" fontId="3"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3" fillId="0" borderId="0" xfId="0" applyFont="1" applyFill="1" applyBorder="1" applyAlignment="1">
      <alignment horizontal="right"/>
    </xf>
    <xf numFmtId="0" fontId="40" fillId="0" borderId="4" xfId="0" applyFont="1" applyFill="1" applyBorder="1" applyAlignment="1">
      <alignment horizontal="center" vertical="center" shrinkToFit="1"/>
    </xf>
    <xf numFmtId="0" fontId="40" fillId="0" borderId="3" xfId="0" applyFont="1" applyFill="1" applyBorder="1" applyAlignment="1">
      <alignment horizontal="center" vertical="center" shrinkToFit="1"/>
    </xf>
    <xf numFmtId="0" fontId="40" fillId="0" borderId="9" xfId="0" applyFont="1" applyFill="1" applyBorder="1" applyAlignment="1">
      <alignment horizontal="center" vertical="center" shrinkToFit="1"/>
    </xf>
    <xf numFmtId="0" fontId="40" fillId="0" borderId="8" xfId="0" applyFont="1" applyFill="1" applyBorder="1" applyAlignment="1">
      <alignment horizontal="center" vertical="center" shrinkToFit="1"/>
    </xf>
    <xf numFmtId="49" fontId="40" fillId="0" borderId="10" xfId="0" applyNumberFormat="1" applyFont="1" applyFill="1" applyBorder="1" applyAlignment="1">
      <alignment horizontal="center" vertical="center" shrinkToFit="1"/>
    </xf>
    <xf numFmtId="0" fontId="5" fillId="0" borderId="0" xfId="0" applyFont="1" applyFill="1">
      <alignment vertical="center"/>
    </xf>
    <xf numFmtId="0" fontId="52" fillId="0" borderId="0" xfId="0" applyFont="1" applyAlignment="1">
      <alignment horizontal="center" vertical="center"/>
    </xf>
    <xf numFmtId="0" fontId="47" fillId="0" borderId="0" xfId="0" applyFont="1" applyAlignment="1"/>
    <xf numFmtId="0" fontId="53" fillId="3" borderId="21" xfId="0" applyNumberFormat="1" applyFont="1" applyFill="1" applyBorder="1" applyAlignment="1">
      <alignment horizontal="center" vertical="center"/>
    </xf>
    <xf numFmtId="0" fontId="53" fillId="3" borderId="21" xfId="0" applyNumberFormat="1" applyFont="1" applyFill="1" applyBorder="1" applyAlignment="1">
      <alignment horizontal="left" vertical="center"/>
    </xf>
    <xf numFmtId="0" fontId="53" fillId="4" borderId="21" xfId="0" applyNumberFormat="1" applyFont="1" applyFill="1" applyBorder="1" applyAlignment="1">
      <alignment horizontal="center" vertical="center"/>
    </xf>
    <xf numFmtId="0" fontId="25" fillId="0" borderId="21" xfId="0" applyNumberFormat="1" applyFont="1" applyFill="1" applyBorder="1" applyAlignment="1">
      <alignment horizontal="left" vertical="center"/>
    </xf>
    <xf numFmtId="0" fontId="25" fillId="0" borderId="21" xfId="0" applyNumberFormat="1" applyFont="1" applyFill="1" applyBorder="1" applyAlignment="1">
      <alignment horizontal="center" vertical="center"/>
    </xf>
    <xf numFmtId="43" fontId="25" fillId="0" borderId="21" xfId="0" applyNumberFormat="1" applyFont="1" applyFill="1" applyBorder="1" applyAlignment="1">
      <alignment horizontal="right" vertical="center"/>
    </xf>
    <xf numFmtId="0" fontId="53" fillId="4" borderId="21" xfId="0" applyNumberFormat="1" applyFont="1" applyFill="1" applyBorder="1" applyAlignment="1">
      <alignment horizontal="right" vertical="center"/>
    </xf>
    <xf numFmtId="0" fontId="53" fillId="4" borderId="21" xfId="0" applyNumberFormat="1" applyFont="1" applyFill="1" applyBorder="1" applyAlignment="1">
      <alignment horizontal="left" vertical="center" wrapText="1"/>
    </xf>
    <xf numFmtId="0" fontId="23" fillId="0" borderId="0" xfId="0" applyFont="1" applyAlignment="1"/>
    <xf numFmtId="0" fontId="47" fillId="0" borderId="0" xfId="0" applyFont="1" applyFill="1" applyAlignment="1"/>
    <xf numFmtId="0" fontId="53" fillId="3" borderId="21" xfId="0" applyNumberFormat="1" applyFont="1" applyFill="1" applyBorder="1" applyAlignment="1">
      <alignment horizontal="center" vertical="center" wrapText="1"/>
    </xf>
    <xf numFmtId="0" fontId="53" fillId="0" borderId="21" xfId="0" applyNumberFormat="1" applyFont="1" applyFill="1" applyBorder="1" applyAlignment="1">
      <alignment horizontal="center" vertical="center" wrapText="1"/>
    </xf>
    <xf numFmtId="0" fontId="54" fillId="3" borderId="21" xfId="0" applyNumberFormat="1" applyFont="1" applyFill="1" applyBorder="1" applyAlignment="1">
      <alignment horizontal="left" vertical="center" wrapText="1"/>
    </xf>
    <xf numFmtId="0" fontId="53" fillId="4" borderId="21" xfId="0" applyNumberFormat="1" applyFont="1" applyFill="1" applyBorder="1" applyAlignment="1">
      <alignment horizontal="center" vertical="center" wrapText="1"/>
    </xf>
    <xf numFmtId="0" fontId="53" fillId="3" borderId="21" xfId="0" applyNumberFormat="1" applyFont="1" applyFill="1" applyBorder="1" applyAlignment="1">
      <alignment horizontal="left" vertical="center" wrapText="1"/>
    </xf>
    <xf numFmtId="43" fontId="53" fillId="4" borderId="21" xfId="0" applyNumberFormat="1" applyFont="1" applyFill="1" applyBorder="1" applyAlignment="1">
      <alignment horizontal="right" vertical="center" wrapText="1"/>
    </xf>
    <xf numFmtId="0" fontId="53" fillId="0" borderId="21" xfId="0" applyNumberFormat="1" applyFont="1" applyFill="1" applyBorder="1" applyAlignment="1">
      <alignment horizontal="right" vertical="center" wrapText="1"/>
    </xf>
    <xf numFmtId="0" fontId="53" fillId="0" borderId="21" xfId="0" applyNumberFormat="1" applyFont="1" applyFill="1" applyBorder="1" applyAlignment="1">
      <alignment horizontal="left" vertical="center" wrapText="1"/>
    </xf>
    <xf numFmtId="0" fontId="55" fillId="0" borderId="0" xfId="0" applyFont="1" applyAlignment="1">
      <alignment horizontal="center" vertical="center"/>
    </xf>
    <xf numFmtId="0" fontId="53" fillId="5" borderId="21" xfId="0" applyNumberFormat="1" applyFont="1" applyFill="1" applyBorder="1" applyAlignment="1">
      <alignment horizontal="right" vertical="center"/>
    </xf>
    <xf numFmtId="0" fontId="53" fillId="4" borderId="21" xfId="0" applyNumberFormat="1" applyFont="1" applyFill="1" applyBorder="1" applyAlignment="1">
      <alignment horizontal="left" vertical="center"/>
    </xf>
    <xf numFmtId="0" fontId="55" fillId="0" borderId="0" xfId="0" applyFont="1" applyAlignment="1"/>
    <xf numFmtId="0" fontId="3" fillId="0" borderId="0" xfId="0" applyFont="1" applyAlignment="1"/>
    <xf numFmtId="4" fontId="53" fillId="5" borderId="21" xfId="0" applyNumberFormat="1"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2"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I13" sqref="I13"/>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325" t="s">
        <v>0</v>
      </c>
    </row>
    <row r="2" ht="14.25" spans="6:6">
      <c r="F2" s="306" t="s">
        <v>1</v>
      </c>
    </row>
    <row r="3" ht="14.25" spans="1:6">
      <c r="A3" s="306" t="s">
        <v>2</v>
      </c>
      <c r="F3" s="306" t="s">
        <v>3</v>
      </c>
    </row>
    <row r="4" ht="19.5" customHeight="1" spans="1:6">
      <c r="A4" s="307" t="s">
        <v>4</v>
      </c>
      <c r="B4" s="307"/>
      <c r="C4" s="307"/>
      <c r="D4" s="307" t="s">
        <v>5</v>
      </c>
      <c r="E4" s="307"/>
      <c r="F4" s="307"/>
    </row>
    <row r="5" ht="19.5" customHeight="1" spans="1:6">
      <c r="A5" s="307" t="s">
        <v>6</v>
      </c>
      <c r="B5" s="307" t="s">
        <v>7</v>
      </c>
      <c r="C5" s="307" t="s">
        <v>8</v>
      </c>
      <c r="D5" s="307" t="s">
        <v>9</v>
      </c>
      <c r="E5" s="307" t="s">
        <v>7</v>
      </c>
      <c r="F5" s="307" t="s">
        <v>8</v>
      </c>
    </row>
    <row r="6" ht="19.5" customHeight="1" spans="1:6">
      <c r="A6" s="307" t="s">
        <v>10</v>
      </c>
      <c r="B6" s="307"/>
      <c r="C6" s="307" t="s">
        <v>11</v>
      </c>
      <c r="D6" s="307" t="s">
        <v>10</v>
      </c>
      <c r="E6" s="307"/>
      <c r="F6" s="307" t="s">
        <v>12</v>
      </c>
    </row>
    <row r="7" ht="19.5" customHeight="1" spans="1:6">
      <c r="A7" s="308" t="s">
        <v>13</v>
      </c>
      <c r="B7" s="307" t="s">
        <v>11</v>
      </c>
      <c r="C7" s="326" t="s">
        <v>14</v>
      </c>
      <c r="D7" s="308" t="s">
        <v>15</v>
      </c>
      <c r="E7" s="307" t="s">
        <v>16</v>
      </c>
      <c r="F7" s="326"/>
    </row>
    <row r="8" ht="19.5" customHeight="1" spans="1:6">
      <c r="A8" s="308" t="s">
        <v>17</v>
      </c>
      <c r="B8" s="307" t="s">
        <v>12</v>
      </c>
      <c r="C8" s="326" t="s">
        <v>18</v>
      </c>
      <c r="D8" s="308" t="s">
        <v>19</v>
      </c>
      <c r="E8" s="307" t="s">
        <v>20</v>
      </c>
      <c r="F8" s="326"/>
    </row>
    <row r="9" ht="19.5" customHeight="1" spans="1:6">
      <c r="A9" s="308" t="s">
        <v>21</v>
      </c>
      <c r="B9" s="307" t="s">
        <v>22</v>
      </c>
      <c r="C9" s="326"/>
      <c r="D9" s="308" t="s">
        <v>23</v>
      </c>
      <c r="E9" s="307" t="s">
        <v>24</v>
      </c>
      <c r="F9" s="326"/>
    </row>
    <row r="10" ht="19.5" customHeight="1" spans="1:6">
      <c r="A10" s="308" t="s">
        <v>25</v>
      </c>
      <c r="B10" s="307" t="s">
        <v>26</v>
      </c>
      <c r="C10" s="326" t="s">
        <v>27</v>
      </c>
      <c r="D10" s="308" t="s">
        <v>28</v>
      </c>
      <c r="E10" s="307" t="s">
        <v>29</v>
      </c>
      <c r="F10" s="326"/>
    </row>
    <row r="11" ht="19.5" customHeight="1" spans="1:6">
      <c r="A11" s="308" t="s">
        <v>30</v>
      </c>
      <c r="B11" s="307" t="s">
        <v>31</v>
      </c>
      <c r="C11" s="326" t="s">
        <v>32</v>
      </c>
      <c r="D11" s="308" t="s">
        <v>33</v>
      </c>
      <c r="E11" s="307" t="s">
        <v>34</v>
      </c>
      <c r="F11" s="326" t="s">
        <v>35</v>
      </c>
    </row>
    <row r="12" ht="19.5" customHeight="1" spans="1:6">
      <c r="A12" s="308" t="s">
        <v>36</v>
      </c>
      <c r="B12" s="307" t="s">
        <v>37</v>
      </c>
      <c r="C12" s="326" t="s">
        <v>27</v>
      </c>
      <c r="D12" s="308" t="s">
        <v>38</v>
      </c>
      <c r="E12" s="307" t="s">
        <v>39</v>
      </c>
      <c r="F12" s="326"/>
    </row>
    <row r="13" ht="19.5" customHeight="1" spans="1:6">
      <c r="A13" s="308" t="s">
        <v>40</v>
      </c>
      <c r="B13" s="307" t="s">
        <v>41</v>
      </c>
      <c r="C13" s="326" t="s">
        <v>27</v>
      </c>
      <c r="D13" s="308" t="s">
        <v>42</v>
      </c>
      <c r="E13" s="307" t="s">
        <v>43</v>
      </c>
      <c r="F13" s="326" t="s">
        <v>44</v>
      </c>
    </row>
    <row r="14" ht="19.5" customHeight="1" spans="1:6">
      <c r="A14" s="308" t="s">
        <v>45</v>
      </c>
      <c r="B14" s="307" t="s">
        <v>46</v>
      </c>
      <c r="C14" s="326" t="s">
        <v>47</v>
      </c>
      <c r="D14" s="308" t="s">
        <v>48</v>
      </c>
      <c r="E14" s="307" t="s">
        <v>49</v>
      </c>
      <c r="F14" s="326" t="s">
        <v>50</v>
      </c>
    </row>
    <row r="15" ht="19.5" customHeight="1" spans="1:6">
      <c r="A15" s="308"/>
      <c r="B15" s="307" t="s">
        <v>51</v>
      </c>
      <c r="C15" s="313"/>
      <c r="D15" s="308" t="s">
        <v>52</v>
      </c>
      <c r="E15" s="307" t="s">
        <v>53</v>
      </c>
      <c r="F15" s="326" t="s">
        <v>54</v>
      </c>
    </row>
    <row r="16" ht="19.5" customHeight="1" spans="1:6">
      <c r="A16" s="308"/>
      <c r="B16" s="307" t="s">
        <v>55</v>
      </c>
      <c r="C16" s="313"/>
      <c r="D16" s="308" t="s">
        <v>56</v>
      </c>
      <c r="E16" s="307" t="s">
        <v>57</v>
      </c>
      <c r="F16" s="326"/>
    </row>
    <row r="17" ht="19.5" customHeight="1" spans="1:6">
      <c r="A17" s="308"/>
      <c r="B17" s="307" t="s">
        <v>58</v>
      </c>
      <c r="C17" s="313"/>
      <c r="D17" s="308" t="s">
        <v>59</v>
      </c>
      <c r="E17" s="307" t="s">
        <v>60</v>
      </c>
      <c r="F17" s="326"/>
    </row>
    <row r="18" ht="19.5" customHeight="1" spans="1:6">
      <c r="A18" s="308"/>
      <c r="B18" s="307" t="s">
        <v>61</v>
      </c>
      <c r="C18" s="313"/>
      <c r="D18" s="308" t="s">
        <v>62</v>
      </c>
      <c r="E18" s="307" t="s">
        <v>63</v>
      </c>
      <c r="F18" s="326" t="s">
        <v>64</v>
      </c>
    </row>
    <row r="19" ht="19.5" customHeight="1" spans="1:6">
      <c r="A19" s="308"/>
      <c r="B19" s="307" t="s">
        <v>65</v>
      </c>
      <c r="C19" s="313"/>
      <c r="D19" s="308" t="s">
        <v>66</v>
      </c>
      <c r="E19" s="307" t="s">
        <v>67</v>
      </c>
      <c r="F19" s="326"/>
    </row>
    <row r="20" ht="19.5" customHeight="1" spans="1:6">
      <c r="A20" s="308"/>
      <c r="B20" s="307" t="s">
        <v>68</v>
      </c>
      <c r="C20" s="313"/>
      <c r="D20" s="308" t="s">
        <v>69</v>
      </c>
      <c r="E20" s="307" t="s">
        <v>70</v>
      </c>
      <c r="F20" s="326"/>
    </row>
    <row r="21" ht="19.5" customHeight="1" spans="1:6">
      <c r="A21" s="308"/>
      <c r="B21" s="307" t="s">
        <v>71</v>
      </c>
      <c r="C21" s="313"/>
      <c r="D21" s="308" t="s">
        <v>72</v>
      </c>
      <c r="E21" s="307" t="s">
        <v>73</v>
      </c>
      <c r="F21" s="326"/>
    </row>
    <row r="22" ht="19.5" customHeight="1" spans="1:6">
      <c r="A22" s="308"/>
      <c r="B22" s="307" t="s">
        <v>74</v>
      </c>
      <c r="C22" s="313"/>
      <c r="D22" s="308" t="s">
        <v>75</v>
      </c>
      <c r="E22" s="307" t="s">
        <v>76</v>
      </c>
      <c r="F22" s="326"/>
    </row>
    <row r="23" ht="19.5" customHeight="1" spans="1:6">
      <c r="A23" s="308"/>
      <c r="B23" s="307" t="s">
        <v>77</v>
      </c>
      <c r="C23" s="313"/>
      <c r="D23" s="308" t="s">
        <v>78</v>
      </c>
      <c r="E23" s="307" t="s">
        <v>79</v>
      </c>
      <c r="F23" s="326"/>
    </row>
    <row r="24" ht="19.5" customHeight="1" spans="1:6">
      <c r="A24" s="308"/>
      <c r="B24" s="307" t="s">
        <v>80</v>
      </c>
      <c r="C24" s="313"/>
      <c r="D24" s="308" t="s">
        <v>81</v>
      </c>
      <c r="E24" s="307" t="s">
        <v>82</v>
      </c>
      <c r="F24" s="326"/>
    </row>
    <row r="25" ht="19.5" customHeight="1" spans="1:6">
      <c r="A25" s="308"/>
      <c r="B25" s="307" t="s">
        <v>83</v>
      </c>
      <c r="C25" s="313"/>
      <c r="D25" s="308" t="s">
        <v>84</v>
      </c>
      <c r="E25" s="307" t="s">
        <v>85</v>
      </c>
      <c r="F25" s="326" t="s">
        <v>86</v>
      </c>
    </row>
    <row r="26" ht="19.5" customHeight="1" spans="1:6">
      <c r="A26" s="308"/>
      <c r="B26" s="307" t="s">
        <v>87</v>
      </c>
      <c r="C26" s="313"/>
      <c r="D26" s="308" t="s">
        <v>88</v>
      </c>
      <c r="E26" s="307" t="s">
        <v>89</v>
      </c>
      <c r="F26" s="326"/>
    </row>
    <row r="27" ht="19.5" customHeight="1" spans="1:6">
      <c r="A27" s="308"/>
      <c r="B27" s="307" t="s">
        <v>90</v>
      </c>
      <c r="C27" s="313"/>
      <c r="D27" s="308" t="s">
        <v>91</v>
      </c>
      <c r="E27" s="307" t="s">
        <v>92</v>
      </c>
      <c r="F27" s="326"/>
    </row>
    <row r="28" ht="19.5" customHeight="1" spans="1:6">
      <c r="A28" s="308"/>
      <c r="B28" s="307" t="s">
        <v>93</v>
      </c>
      <c r="C28" s="313"/>
      <c r="D28" s="308" t="s">
        <v>94</v>
      </c>
      <c r="E28" s="307" t="s">
        <v>95</v>
      </c>
      <c r="F28" s="326"/>
    </row>
    <row r="29" ht="19.5" customHeight="1" spans="1:6">
      <c r="A29" s="308"/>
      <c r="B29" s="307" t="s">
        <v>96</v>
      </c>
      <c r="C29" s="313"/>
      <c r="D29" s="308" t="s">
        <v>97</v>
      </c>
      <c r="E29" s="307" t="s">
        <v>98</v>
      </c>
      <c r="F29" s="326" t="s">
        <v>99</v>
      </c>
    </row>
    <row r="30" ht="19.5" customHeight="1" spans="1:6">
      <c r="A30" s="307"/>
      <c r="B30" s="307" t="s">
        <v>100</v>
      </c>
      <c r="C30" s="313"/>
      <c r="D30" s="308" t="s">
        <v>101</v>
      </c>
      <c r="E30" s="307" t="s">
        <v>102</v>
      </c>
      <c r="F30" s="326"/>
    </row>
    <row r="31" ht="19.5" customHeight="1" spans="1:6">
      <c r="A31" s="307"/>
      <c r="B31" s="307" t="s">
        <v>103</v>
      </c>
      <c r="C31" s="313"/>
      <c r="D31" s="308" t="s">
        <v>104</v>
      </c>
      <c r="E31" s="307" t="s">
        <v>105</v>
      </c>
      <c r="F31" s="326"/>
    </row>
    <row r="32" ht="19.5" customHeight="1" spans="1:6">
      <c r="A32" s="307"/>
      <c r="B32" s="307" t="s">
        <v>106</v>
      </c>
      <c r="C32" s="313"/>
      <c r="D32" s="308" t="s">
        <v>107</v>
      </c>
      <c r="E32" s="307" t="s">
        <v>108</v>
      </c>
      <c r="F32" s="326"/>
    </row>
    <row r="33" ht="19.5" customHeight="1" spans="1:6">
      <c r="A33" s="307" t="s">
        <v>109</v>
      </c>
      <c r="B33" s="307" t="s">
        <v>110</v>
      </c>
      <c r="C33" s="326" t="s">
        <v>111</v>
      </c>
      <c r="D33" s="307" t="s">
        <v>112</v>
      </c>
      <c r="E33" s="307" t="s">
        <v>113</v>
      </c>
      <c r="F33" s="326" t="s">
        <v>114</v>
      </c>
    </row>
    <row r="34" ht="19.5" customHeight="1" spans="1:6">
      <c r="A34" s="308" t="s">
        <v>115</v>
      </c>
      <c r="B34" s="307" t="s">
        <v>116</v>
      </c>
      <c r="C34" s="326"/>
      <c r="D34" s="308" t="s">
        <v>117</v>
      </c>
      <c r="E34" s="307" t="s">
        <v>118</v>
      </c>
      <c r="F34" s="326"/>
    </row>
    <row r="35" ht="19.5" customHeight="1" spans="1:6">
      <c r="A35" s="308" t="s">
        <v>119</v>
      </c>
      <c r="B35" s="307" t="s">
        <v>120</v>
      </c>
      <c r="C35" s="326" t="s">
        <v>121</v>
      </c>
      <c r="D35" s="308" t="s">
        <v>122</v>
      </c>
      <c r="E35" s="307" t="s">
        <v>123</v>
      </c>
      <c r="F35" s="326" t="s">
        <v>124</v>
      </c>
    </row>
    <row r="36" ht="19.5" customHeight="1" spans="1:6">
      <c r="A36" s="307" t="s">
        <v>125</v>
      </c>
      <c r="B36" s="307" t="s">
        <v>126</v>
      </c>
      <c r="C36" s="326" t="s">
        <v>127</v>
      </c>
      <c r="D36" s="307" t="s">
        <v>125</v>
      </c>
      <c r="E36" s="307" t="s">
        <v>128</v>
      </c>
      <c r="F36" s="326" t="s">
        <v>127</v>
      </c>
    </row>
    <row r="37" ht="19.5" customHeight="1" spans="1:6">
      <c r="A37" s="327" t="s">
        <v>129</v>
      </c>
      <c r="B37" s="327"/>
      <c r="C37" s="327"/>
      <c r="D37" s="327"/>
      <c r="E37" s="327"/>
      <c r="F37" s="327"/>
    </row>
    <row r="38" ht="19.5" customHeight="1" spans="1:6">
      <c r="A38" s="327" t="s">
        <v>130</v>
      </c>
      <c r="B38" s="327"/>
      <c r="C38" s="327"/>
      <c r="D38" s="327"/>
      <c r="E38" s="327"/>
      <c r="F38" s="3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7" sqref="D17"/>
    </sheetView>
  </sheetViews>
  <sheetFormatPr defaultColWidth="9" defaultRowHeight="13.5" outlineLevelCol="4"/>
  <cols>
    <col min="1" max="1" width="41.2583333333333" customWidth="1"/>
    <col min="2" max="2" width="10" customWidth="1"/>
    <col min="3" max="4" width="27.125" customWidth="1"/>
    <col min="5" max="5" width="27.125" style="1" customWidth="1"/>
  </cols>
  <sheetData>
    <row r="1" ht="25.5" spans="3:3">
      <c r="C1" s="305" t="s">
        <v>817</v>
      </c>
    </row>
    <row r="2" ht="14.25" spans="5:5">
      <c r="E2" s="316" t="s">
        <v>818</v>
      </c>
    </row>
    <row r="3" ht="14.25" spans="1:5">
      <c r="A3" s="306" t="s">
        <v>2</v>
      </c>
      <c r="E3" s="316" t="s">
        <v>819</v>
      </c>
    </row>
    <row r="4" ht="15" customHeight="1" spans="1:5">
      <c r="A4" s="317" t="s">
        <v>820</v>
      </c>
      <c r="B4" s="317" t="s">
        <v>7</v>
      </c>
      <c r="C4" s="317" t="s">
        <v>821</v>
      </c>
      <c r="D4" s="317" t="s">
        <v>822</v>
      </c>
      <c r="E4" s="318" t="s">
        <v>823</v>
      </c>
    </row>
    <row r="5" ht="15" customHeight="1" spans="1:5">
      <c r="A5" s="317" t="s">
        <v>824</v>
      </c>
      <c r="B5" s="317"/>
      <c r="C5" s="317" t="s">
        <v>11</v>
      </c>
      <c r="D5" s="317" t="s">
        <v>12</v>
      </c>
      <c r="E5" s="318" t="s">
        <v>22</v>
      </c>
    </row>
    <row r="6" ht="15" customHeight="1" spans="1:5">
      <c r="A6" s="319" t="s">
        <v>825</v>
      </c>
      <c r="B6" s="317" t="s">
        <v>11</v>
      </c>
      <c r="C6" s="320" t="s">
        <v>826</v>
      </c>
      <c r="D6" s="320" t="s">
        <v>826</v>
      </c>
      <c r="E6" s="318" t="s">
        <v>826</v>
      </c>
    </row>
    <row r="7" ht="15" customHeight="1" spans="1:5">
      <c r="A7" s="321" t="s">
        <v>827</v>
      </c>
      <c r="B7" s="317" t="s">
        <v>12</v>
      </c>
      <c r="C7" s="322">
        <v>130000</v>
      </c>
      <c r="D7" s="323" t="s">
        <v>828</v>
      </c>
      <c r="E7" s="323" t="s">
        <v>828</v>
      </c>
    </row>
    <row r="8" ht="15" customHeight="1" spans="1:5">
      <c r="A8" s="321" t="s">
        <v>829</v>
      </c>
      <c r="B8" s="317" t="s">
        <v>22</v>
      </c>
      <c r="C8" s="322"/>
      <c r="D8" s="323"/>
      <c r="E8" s="323"/>
    </row>
    <row r="9" ht="15" customHeight="1" spans="1:5">
      <c r="A9" s="321" t="s">
        <v>830</v>
      </c>
      <c r="B9" s="317" t="s">
        <v>26</v>
      </c>
      <c r="C9" s="322">
        <v>70000</v>
      </c>
      <c r="D9" s="323" t="s">
        <v>831</v>
      </c>
      <c r="E9" s="323" t="s">
        <v>831</v>
      </c>
    </row>
    <row r="10" ht="15" customHeight="1" spans="1:5">
      <c r="A10" s="321" t="s">
        <v>832</v>
      </c>
      <c r="B10" s="317" t="s">
        <v>31</v>
      </c>
      <c r="C10" s="322"/>
      <c r="D10" s="323"/>
      <c r="E10" s="323"/>
    </row>
    <row r="11" ht="15" customHeight="1" spans="1:5">
      <c r="A11" s="321" t="s">
        <v>833</v>
      </c>
      <c r="B11" s="317" t="s">
        <v>37</v>
      </c>
      <c r="C11" s="322">
        <v>70000</v>
      </c>
      <c r="D11" s="323" t="s">
        <v>831</v>
      </c>
      <c r="E11" s="323" t="s">
        <v>831</v>
      </c>
    </row>
    <row r="12" ht="15" customHeight="1" spans="1:5">
      <c r="A12" s="321" t="s">
        <v>834</v>
      </c>
      <c r="B12" s="317" t="s">
        <v>41</v>
      </c>
      <c r="C12" s="322">
        <v>60000</v>
      </c>
      <c r="D12" s="323" t="s">
        <v>835</v>
      </c>
      <c r="E12" s="323" t="s">
        <v>835</v>
      </c>
    </row>
    <row r="13" ht="15" customHeight="1" spans="1:5">
      <c r="A13" s="321" t="s">
        <v>836</v>
      </c>
      <c r="B13" s="317" t="s">
        <v>46</v>
      </c>
      <c r="C13" s="320" t="s">
        <v>826</v>
      </c>
      <c r="D13" s="320" t="s">
        <v>826</v>
      </c>
      <c r="E13" s="323" t="s">
        <v>835</v>
      </c>
    </row>
    <row r="14" ht="15" customHeight="1" spans="1:5">
      <c r="A14" s="321" t="s">
        <v>837</v>
      </c>
      <c r="B14" s="317" t="s">
        <v>51</v>
      </c>
      <c r="C14" s="320" t="s">
        <v>826</v>
      </c>
      <c r="D14" s="320" t="s">
        <v>826</v>
      </c>
      <c r="E14" s="323"/>
    </row>
    <row r="15" ht="15" customHeight="1" spans="1:5">
      <c r="A15" s="321" t="s">
        <v>838</v>
      </c>
      <c r="B15" s="317" t="s">
        <v>55</v>
      </c>
      <c r="C15" s="320" t="s">
        <v>826</v>
      </c>
      <c r="D15" s="320" t="s">
        <v>826</v>
      </c>
      <c r="E15" s="323"/>
    </row>
    <row r="16" ht="15" customHeight="1" spans="1:5">
      <c r="A16" s="321" t="s">
        <v>839</v>
      </c>
      <c r="B16" s="317" t="s">
        <v>58</v>
      </c>
      <c r="C16" s="320" t="s">
        <v>826</v>
      </c>
      <c r="D16" s="320" t="s">
        <v>826</v>
      </c>
      <c r="E16" s="318" t="s">
        <v>826</v>
      </c>
    </row>
    <row r="17" ht="15" customHeight="1" spans="1:5">
      <c r="A17" s="321" t="s">
        <v>840</v>
      </c>
      <c r="B17" s="317" t="s">
        <v>61</v>
      </c>
      <c r="C17" s="320" t="s">
        <v>826</v>
      </c>
      <c r="D17" s="320" t="s">
        <v>826</v>
      </c>
      <c r="E17" s="323"/>
    </row>
    <row r="18" ht="15" customHeight="1" spans="1:5">
      <c r="A18" s="321" t="s">
        <v>841</v>
      </c>
      <c r="B18" s="317" t="s">
        <v>65</v>
      </c>
      <c r="C18" s="320" t="s">
        <v>826</v>
      </c>
      <c r="D18" s="320" t="s">
        <v>826</v>
      </c>
      <c r="E18" s="323"/>
    </row>
    <row r="19" ht="15" customHeight="1" spans="1:5">
      <c r="A19" s="321" t="s">
        <v>842</v>
      </c>
      <c r="B19" s="317" t="s">
        <v>68</v>
      </c>
      <c r="C19" s="320" t="s">
        <v>826</v>
      </c>
      <c r="D19" s="320" t="s">
        <v>826</v>
      </c>
      <c r="E19" s="323"/>
    </row>
    <row r="20" ht="15" customHeight="1" spans="1:5">
      <c r="A20" s="321" t="s">
        <v>843</v>
      </c>
      <c r="B20" s="317" t="s">
        <v>71</v>
      </c>
      <c r="C20" s="320" t="s">
        <v>826</v>
      </c>
      <c r="D20" s="320" t="s">
        <v>826</v>
      </c>
      <c r="E20" s="323" t="s">
        <v>844</v>
      </c>
    </row>
    <row r="21" ht="15" customHeight="1" spans="1:5">
      <c r="A21" s="321" t="s">
        <v>845</v>
      </c>
      <c r="B21" s="317" t="s">
        <v>74</v>
      </c>
      <c r="C21" s="320" t="s">
        <v>826</v>
      </c>
      <c r="D21" s="320" t="s">
        <v>826</v>
      </c>
      <c r="E21" s="323" t="s">
        <v>846</v>
      </c>
    </row>
    <row r="22" ht="15" customHeight="1" spans="1:5">
      <c r="A22" s="321" t="s">
        <v>847</v>
      </c>
      <c r="B22" s="317" t="s">
        <v>77</v>
      </c>
      <c r="C22" s="320" t="s">
        <v>826</v>
      </c>
      <c r="D22" s="320" t="s">
        <v>826</v>
      </c>
      <c r="E22" s="323"/>
    </row>
    <row r="23" ht="15" customHeight="1" spans="1:5">
      <c r="A23" s="321" t="s">
        <v>848</v>
      </c>
      <c r="B23" s="317" t="s">
        <v>80</v>
      </c>
      <c r="C23" s="320" t="s">
        <v>826</v>
      </c>
      <c r="D23" s="320" t="s">
        <v>826</v>
      </c>
      <c r="E23" s="323" t="s">
        <v>849</v>
      </c>
    </row>
    <row r="24" ht="15" customHeight="1" spans="1:5">
      <c r="A24" s="321" t="s">
        <v>850</v>
      </c>
      <c r="B24" s="317" t="s">
        <v>83</v>
      </c>
      <c r="C24" s="320" t="s">
        <v>826</v>
      </c>
      <c r="D24" s="320" t="s">
        <v>826</v>
      </c>
      <c r="E24" s="323"/>
    </row>
    <row r="25" ht="15" customHeight="1" spans="1:5">
      <c r="A25" s="321" t="s">
        <v>851</v>
      </c>
      <c r="B25" s="317" t="s">
        <v>87</v>
      </c>
      <c r="C25" s="320" t="s">
        <v>826</v>
      </c>
      <c r="D25" s="320" t="s">
        <v>826</v>
      </c>
      <c r="E25" s="323"/>
    </row>
    <row r="26" ht="15" customHeight="1" spans="1:5">
      <c r="A26" s="321" t="s">
        <v>852</v>
      </c>
      <c r="B26" s="317" t="s">
        <v>90</v>
      </c>
      <c r="C26" s="320" t="s">
        <v>826</v>
      </c>
      <c r="D26" s="320" t="s">
        <v>826</v>
      </c>
      <c r="E26" s="323"/>
    </row>
    <row r="27" ht="15" customHeight="1" spans="1:5">
      <c r="A27" s="319" t="s">
        <v>853</v>
      </c>
      <c r="B27" s="317" t="s">
        <v>93</v>
      </c>
      <c r="C27" s="320" t="s">
        <v>826</v>
      </c>
      <c r="D27" s="320" t="s">
        <v>826</v>
      </c>
      <c r="E27" s="323" t="s">
        <v>420</v>
      </c>
    </row>
    <row r="28" ht="15" customHeight="1" spans="1:5">
      <c r="A28" s="321" t="s">
        <v>854</v>
      </c>
      <c r="B28" s="317" t="s">
        <v>96</v>
      </c>
      <c r="C28" s="320" t="s">
        <v>826</v>
      </c>
      <c r="D28" s="320" t="s">
        <v>826</v>
      </c>
      <c r="E28" s="323" t="s">
        <v>420</v>
      </c>
    </row>
    <row r="29" ht="15" customHeight="1" spans="1:5">
      <c r="A29" s="321" t="s">
        <v>855</v>
      </c>
      <c r="B29" s="317" t="s">
        <v>100</v>
      </c>
      <c r="C29" s="320" t="s">
        <v>826</v>
      </c>
      <c r="D29" s="320" t="s">
        <v>826</v>
      </c>
      <c r="E29" s="323"/>
    </row>
    <row r="30" ht="41.25" customHeight="1" spans="1:5">
      <c r="A30" s="314" t="s">
        <v>856</v>
      </c>
      <c r="B30" s="314"/>
      <c r="C30" s="314"/>
      <c r="D30" s="314"/>
      <c r="E30" s="324"/>
    </row>
    <row r="31" ht="21" customHeight="1" spans="1:5">
      <c r="A31" s="314" t="s">
        <v>857</v>
      </c>
      <c r="B31" s="314"/>
      <c r="C31" s="314"/>
      <c r="D31" s="314"/>
      <c r="E31" s="324"/>
    </row>
    <row r="33" spans="3:3">
      <c r="C33" s="315" t="s">
        <v>858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5" sqref="H15"/>
    </sheetView>
  </sheetViews>
  <sheetFormatPr defaultColWidth="9" defaultRowHeight="13.5" outlineLevelCol="4"/>
  <cols>
    <col min="1" max="1" width="43.7583333333333" customWidth="1"/>
    <col min="2" max="2" width="11" customWidth="1"/>
    <col min="3" max="5" width="16.2583333333333" customWidth="1"/>
  </cols>
  <sheetData>
    <row r="1" ht="25.5" spans="2:2">
      <c r="B1" s="305" t="s">
        <v>859</v>
      </c>
    </row>
    <row r="2" ht="14.25" spans="5:5">
      <c r="E2" s="306" t="s">
        <v>860</v>
      </c>
    </row>
    <row r="3" ht="14.25" spans="1:5">
      <c r="A3" s="306" t="s">
        <v>2</v>
      </c>
      <c r="E3" s="306" t="s">
        <v>3</v>
      </c>
    </row>
    <row r="4" ht="15" customHeight="1" spans="1:5">
      <c r="A4" s="307" t="s">
        <v>820</v>
      </c>
      <c r="B4" s="307" t="s">
        <v>7</v>
      </c>
      <c r="C4" s="307" t="s">
        <v>821</v>
      </c>
      <c r="D4" s="307" t="s">
        <v>822</v>
      </c>
      <c r="E4" s="307" t="s">
        <v>823</v>
      </c>
    </row>
    <row r="5" ht="15" customHeight="1" spans="1:5">
      <c r="A5" s="308" t="s">
        <v>824</v>
      </c>
      <c r="B5" s="309"/>
      <c r="C5" s="309" t="s">
        <v>11</v>
      </c>
      <c r="D5" s="309" t="s">
        <v>12</v>
      </c>
      <c r="E5" s="309" t="s">
        <v>22</v>
      </c>
    </row>
    <row r="6" ht="15" customHeight="1" spans="1:5">
      <c r="A6" s="308" t="s">
        <v>861</v>
      </c>
      <c r="B6" s="309" t="s">
        <v>11</v>
      </c>
      <c r="C6" s="309" t="s">
        <v>826</v>
      </c>
      <c r="D6" s="309" t="s">
        <v>826</v>
      </c>
      <c r="E6" s="309" t="s">
        <v>826</v>
      </c>
    </row>
    <row r="7" s="304" customFormat="1" ht="15" customHeight="1" spans="1:5">
      <c r="A7" s="310" t="s">
        <v>827</v>
      </c>
      <c r="B7" s="311" t="s">
        <v>12</v>
      </c>
      <c r="C7" s="312">
        <v>130000</v>
      </c>
      <c r="D7" s="312" t="s">
        <v>862</v>
      </c>
      <c r="E7" s="312" t="s">
        <v>862</v>
      </c>
    </row>
    <row r="8" s="304" customFormat="1" ht="15" customHeight="1" spans="1:5">
      <c r="A8" s="310" t="s">
        <v>829</v>
      </c>
      <c r="B8" s="311" t="s">
        <v>22</v>
      </c>
      <c r="C8" s="312"/>
      <c r="D8" s="312" t="s">
        <v>27</v>
      </c>
      <c r="E8" s="312" t="s">
        <v>27</v>
      </c>
    </row>
    <row r="9" s="304" customFormat="1" ht="15" customHeight="1" spans="1:5">
      <c r="A9" s="310" t="s">
        <v>830</v>
      </c>
      <c r="B9" s="311" t="s">
        <v>26</v>
      </c>
      <c r="C9" s="312">
        <v>70000</v>
      </c>
      <c r="D9" s="312" t="s">
        <v>863</v>
      </c>
      <c r="E9" s="312" t="s">
        <v>863</v>
      </c>
    </row>
    <row r="10" s="304" customFormat="1" ht="15" customHeight="1" spans="1:5">
      <c r="A10" s="310" t="s">
        <v>832</v>
      </c>
      <c r="B10" s="311" t="s">
        <v>31</v>
      </c>
      <c r="C10" s="312"/>
      <c r="D10" s="312" t="s">
        <v>27</v>
      </c>
      <c r="E10" s="312" t="s">
        <v>27</v>
      </c>
    </row>
    <row r="11" s="304" customFormat="1" ht="15" customHeight="1" spans="1:5">
      <c r="A11" s="310" t="s">
        <v>833</v>
      </c>
      <c r="B11" s="311" t="s">
        <v>37</v>
      </c>
      <c r="C11" s="312">
        <v>70000</v>
      </c>
      <c r="D11" s="312" t="s">
        <v>863</v>
      </c>
      <c r="E11" s="312" t="s">
        <v>863</v>
      </c>
    </row>
    <row r="12" s="304" customFormat="1" ht="15" customHeight="1" spans="1:5">
      <c r="A12" s="310" t="s">
        <v>834</v>
      </c>
      <c r="B12" s="311" t="s">
        <v>41</v>
      </c>
      <c r="C12" s="312">
        <v>60000</v>
      </c>
      <c r="D12" s="312" t="s">
        <v>835</v>
      </c>
      <c r="E12" s="312" t="s">
        <v>835</v>
      </c>
    </row>
    <row r="13" s="304" customFormat="1" ht="15" customHeight="1" spans="1:5">
      <c r="A13" s="310" t="s">
        <v>836</v>
      </c>
      <c r="B13" s="311" t="s">
        <v>46</v>
      </c>
      <c r="C13" s="311" t="s">
        <v>826</v>
      </c>
      <c r="D13" s="311" t="s">
        <v>826</v>
      </c>
      <c r="E13" s="312" t="s">
        <v>835</v>
      </c>
    </row>
    <row r="14" ht="15" customHeight="1" spans="1:5">
      <c r="A14" s="308" t="s">
        <v>837</v>
      </c>
      <c r="B14" s="309" t="s">
        <v>51</v>
      </c>
      <c r="C14" s="309" t="s">
        <v>826</v>
      </c>
      <c r="D14" s="309" t="s">
        <v>826</v>
      </c>
      <c r="E14" s="313"/>
    </row>
    <row r="15" ht="15" customHeight="1" spans="1:5">
      <c r="A15" s="308" t="s">
        <v>838</v>
      </c>
      <c r="B15" s="309" t="s">
        <v>55</v>
      </c>
      <c r="C15" s="309" t="s">
        <v>826</v>
      </c>
      <c r="D15" s="309" t="s">
        <v>826</v>
      </c>
      <c r="E15" s="313"/>
    </row>
    <row r="16" ht="48" customHeight="1" spans="1:5">
      <c r="A16" s="314" t="s">
        <v>864</v>
      </c>
      <c r="B16" s="314"/>
      <c r="C16" s="314"/>
      <c r="D16" s="314"/>
      <c r="E16" s="314"/>
    </row>
    <row r="18" spans="2:2">
      <c r="B18" s="315" t="s">
        <v>858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2" sqref="L12"/>
    </sheetView>
  </sheetViews>
  <sheetFormatPr defaultColWidth="9" defaultRowHeight="14.25"/>
  <cols>
    <col min="1" max="1" width="6.25833333333333" style="264" customWidth="1"/>
    <col min="2" max="2" width="5.125" style="264" customWidth="1"/>
    <col min="3" max="3" width="14.7583333333333" style="264" customWidth="1"/>
    <col min="4" max="4" width="17.8833333333333" style="264" customWidth="1"/>
    <col min="5" max="5" width="15.125" style="264" customWidth="1"/>
    <col min="6" max="6" width="14.7583333333333" style="264" customWidth="1"/>
    <col min="7" max="7" width="13.5" style="264" customWidth="1"/>
    <col min="8" max="8" width="13" style="264" customWidth="1"/>
    <col min="9" max="9" width="13.125" style="264" customWidth="1"/>
    <col min="10" max="10" width="14.8833333333333" style="264" customWidth="1"/>
    <col min="11" max="11" width="6.75833333333333" style="264" customWidth="1"/>
    <col min="12" max="12" width="8.5" style="264" customWidth="1"/>
    <col min="13" max="13" width="7.88333333333333" style="264" customWidth="1"/>
    <col min="14" max="14" width="17.125" style="265" customWidth="1"/>
    <col min="15" max="15" width="16" style="264" customWidth="1"/>
    <col min="16" max="16" width="9.125" style="264" customWidth="1"/>
    <col min="17" max="17" width="17.125" style="264"/>
    <col min="18" max="19" width="13.125" style="264" customWidth="1"/>
    <col min="20" max="20" width="7.38333333333333" style="264" customWidth="1"/>
    <col min="21" max="21" width="6.75833333333333" style="264" customWidth="1"/>
    <col min="22" max="16384" width="9" style="264"/>
  </cols>
  <sheetData>
    <row r="1" s="262" customFormat="1" ht="36" customHeight="1" spans="1:21">
      <c r="A1" s="266" t="s">
        <v>865</v>
      </c>
      <c r="B1" s="266"/>
      <c r="C1" s="266"/>
      <c r="D1" s="266"/>
      <c r="E1" s="266"/>
      <c r="F1" s="266"/>
      <c r="G1" s="266"/>
      <c r="H1" s="266"/>
      <c r="I1" s="266"/>
      <c r="J1" s="266"/>
      <c r="K1" s="266"/>
      <c r="L1" s="266"/>
      <c r="M1" s="266"/>
      <c r="N1" s="286"/>
      <c r="O1" s="266"/>
      <c r="P1" s="266"/>
      <c r="Q1" s="266"/>
      <c r="R1" s="266"/>
      <c r="S1" s="266"/>
      <c r="T1" s="266"/>
      <c r="U1" s="266"/>
    </row>
    <row r="2" s="262" customFormat="1" ht="18" customHeight="1" spans="1:21">
      <c r="A2" s="267"/>
      <c r="B2" s="267"/>
      <c r="C2" s="267"/>
      <c r="D2" s="267"/>
      <c r="E2" s="267"/>
      <c r="F2" s="267"/>
      <c r="G2" s="267"/>
      <c r="H2" s="267"/>
      <c r="I2" s="267"/>
      <c r="J2" s="267"/>
      <c r="K2" s="267"/>
      <c r="L2" s="267"/>
      <c r="M2" s="267"/>
      <c r="N2" s="287"/>
      <c r="U2" s="297" t="s">
        <v>866</v>
      </c>
    </row>
    <row r="3" s="262" customFormat="1" ht="18" customHeight="1" spans="1:21">
      <c r="A3" s="262" t="s">
        <v>2</v>
      </c>
      <c r="E3" s="268"/>
      <c r="F3" s="268"/>
      <c r="G3" s="269"/>
      <c r="H3" s="269"/>
      <c r="I3" s="269"/>
      <c r="J3" s="269"/>
      <c r="K3" s="269"/>
      <c r="L3" s="269"/>
      <c r="M3" s="269"/>
      <c r="N3" s="287"/>
      <c r="U3" s="298" t="s">
        <v>3</v>
      </c>
    </row>
    <row r="4" s="262" customFormat="1" ht="24" customHeight="1" spans="1:21">
      <c r="A4" s="270" t="s">
        <v>6</v>
      </c>
      <c r="B4" s="270" t="s">
        <v>7</v>
      </c>
      <c r="C4" s="271" t="s">
        <v>867</v>
      </c>
      <c r="D4" s="272" t="s">
        <v>868</v>
      </c>
      <c r="E4" s="270" t="s">
        <v>869</v>
      </c>
      <c r="F4" s="273" t="s">
        <v>870</v>
      </c>
      <c r="G4" s="274"/>
      <c r="H4" s="274"/>
      <c r="I4" s="274"/>
      <c r="J4" s="274"/>
      <c r="K4" s="274"/>
      <c r="L4" s="274"/>
      <c r="M4" s="274"/>
      <c r="N4" s="288"/>
      <c r="O4" s="289"/>
      <c r="P4" s="290" t="s">
        <v>871</v>
      </c>
      <c r="Q4" s="270" t="s">
        <v>872</v>
      </c>
      <c r="R4" s="271" t="s">
        <v>873</v>
      </c>
      <c r="S4" s="299"/>
      <c r="T4" s="300" t="s">
        <v>874</v>
      </c>
      <c r="U4" s="299"/>
    </row>
    <row r="5" s="262" customFormat="1" ht="36" customHeight="1" spans="1:21">
      <c r="A5" s="270"/>
      <c r="B5" s="270"/>
      <c r="C5" s="275"/>
      <c r="D5" s="272"/>
      <c r="E5" s="270"/>
      <c r="F5" s="276" t="s">
        <v>141</v>
      </c>
      <c r="G5" s="276"/>
      <c r="H5" s="276" t="s">
        <v>875</v>
      </c>
      <c r="I5" s="276"/>
      <c r="J5" s="291" t="s">
        <v>876</v>
      </c>
      <c r="K5" s="292"/>
      <c r="L5" s="293" t="s">
        <v>877</v>
      </c>
      <c r="M5" s="293"/>
      <c r="N5" s="294" t="s">
        <v>878</v>
      </c>
      <c r="O5" s="294"/>
      <c r="P5" s="290"/>
      <c r="Q5" s="270"/>
      <c r="R5" s="277"/>
      <c r="S5" s="301"/>
      <c r="T5" s="302"/>
      <c r="U5" s="301"/>
    </row>
    <row r="6" s="262" customFormat="1" ht="24" customHeight="1" spans="1:21">
      <c r="A6" s="270"/>
      <c r="B6" s="270"/>
      <c r="C6" s="277"/>
      <c r="D6" s="272"/>
      <c r="E6" s="270"/>
      <c r="F6" s="276" t="s">
        <v>879</v>
      </c>
      <c r="G6" s="278" t="s">
        <v>880</v>
      </c>
      <c r="H6" s="276" t="s">
        <v>879</v>
      </c>
      <c r="I6" s="278" t="s">
        <v>880</v>
      </c>
      <c r="J6" s="276" t="s">
        <v>879</v>
      </c>
      <c r="K6" s="278" t="s">
        <v>880</v>
      </c>
      <c r="L6" s="276" t="s">
        <v>879</v>
      </c>
      <c r="M6" s="278" t="s">
        <v>880</v>
      </c>
      <c r="N6" s="276" t="s">
        <v>879</v>
      </c>
      <c r="O6" s="278" t="s">
        <v>880</v>
      </c>
      <c r="P6" s="290"/>
      <c r="Q6" s="270"/>
      <c r="R6" s="276" t="s">
        <v>879</v>
      </c>
      <c r="S6" s="303" t="s">
        <v>880</v>
      </c>
      <c r="T6" s="276" t="s">
        <v>879</v>
      </c>
      <c r="U6" s="278" t="s">
        <v>880</v>
      </c>
    </row>
    <row r="7" s="263" customFormat="1" ht="24" customHeight="1" spans="1:21">
      <c r="A7" s="270" t="s">
        <v>10</v>
      </c>
      <c r="B7" s="270"/>
      <c r="C7" s="270">
        <v>1</v>
      </c>
      <c r="D7" s="278" t="s">
        <v>12</v>
      </c>
      <c r="E7" s="270">
        <v>3</v>
      </c>
      <c r="F7" s="270">
        <v>4</v>
      </c>
      <c r="G7" s="278" t="s">
        <v>31</v>
      </c>
      <c r="H7" s="270">
        <v>6</v>
      </c>
      <c r="I7" s="270">
        <v>7</v>
      </c>
      <c r="J7" s="278" t="s">
        <v>46</v>
      </c>
      <c r="K7" s="270">
        <v>9</v>
      </c>
      <c r="L7" s="270">
        <v>10</v>
      </c>
      <c r="M7" s="278" t="s">
        <v>58</v>
      </c>
      <c r="N7" s="270">
        <v>12</v>
      </c>
      <c r="O7" s="270">
        <v>13</v>
      </c>
      <c r="P7" s="278" t="s">
        <v>68</v>
      </c>
      <c r="Q7" s="270">
        <v>15</v>
      </c>
      <c r="R7" s="270">
        <v>16</v>
      </c>
      <c r="S7" s="278" t="s">
        <v>77</v>
      </c>
      <c r="T7" s="270">
        <v>18</v>
      </c>
      <c r="U7" s="270">
        <v>19</v>
      </c>
    </row>
    <row r="8" s="237" customFormat="1" ht="24" customHeight="1" spans="1:21">
      <c r="A8" s="279" t="s">
        <v>146</v>
      </c>
      <c r="B8" s="280">
        <v>1</v>
      </c>
      <c r="C8" s="281">
        <v>876527275.86</v>
      </c>
      <c r="D8" s="281">
        <f>F8+Q8+R8+E8</f>
        <v>1219701924.77</v>
      </c>
      <c r="E8" s="281">
        <v>56516425.02</v>
      </c>
      <c r="F8" s="281">
        <v>930895514.37</v>
      </c>
      <c r="G8" s="281">
        <v>589760386.82</v>
      </c>
      <c r="H8" s="281">
        <v>756108620.23</v>
      </c>
      <c r="I8" s="281">
        <v>538134684.78</v>
      </c>
      <c r="J8" s="281">
        <v>1532804.31</v>
      </c>
      <c r="K8" s="281"/>
      <c r="L8" s="281"/>
      <c r="M8" s="281"/>
      <c r="N8" s="295">
        <f>F8-H8-J8</f>
        <v>173254089.83</v>
      </c>
      <c r="O8" s="296">
        <f>G8-I8-K8</f>
        <v>51625702.0400001</v>
      </c>
      <c r="P8" s="296">
        <v>0</v>
      </c>
      <c r="Q8" s="296">
        <v>227125161.38</v>
      </c>
      <c r="R8" s="296">
        <v>5164824</v>
      </c>
      <c r="S8" s="296">
        <v>3125302.64</v>
      </c>
      <c r="T8" s="296"/>
      <c r="U8" s="296"/>
    </row>
    <row r="9" s="262" customFormat="1" ht="49" customHeight="1" spans="1:21">
      <c r="A9" s="282" t="s">
        <v>881</v>
      </c>
      <c r="B9" s="282"/>
      <c r="C9" s="282"/>
      <c r="D9" s="282"/>
      <c r="E9" s="282"/>
      <c r="F9" s="282"/>
      <c r="G9" s="282"/>
      <c r="H9" s="282"/>
      <c r="I9" s="282"/>
      <c r="J9" s="282"/>
      <c r="K9" s="282"/>
      <c r="L9" s="282"/>
      <c r="M9" s="282"/>
      <c r="N9" s="282"/>
      <c r="O9" s="282"/>
      <c r="P9" s="282"/>
      <c r="Q9" s="282"/>
      <c r="R9" s="282"/>
      <c r="S9" s="282"/>
      <c r="T9" s="282"/>
      <c r="U9" s="282"/>
    </row>
    <row r="10" s="264" customFormat="1" ht="26.25" customHeight="1" spans="1:21">
      <c r="A10" s="283"/>
      <c r="B10" s="284"/>
      <c r="C10" s="284"/>
      <c r="D10" s="284"/>
      <c r="E10" s="284"/>
      <c r="F10" s="284"/>
      <c r="G10" s="284"/>
      <c r="H10" s="284"/>
      <c r="I10" s="284"/>
      <c r="J10" s="284"/>
      <c r="K10" s="284"/>
      <c r="L10" s="284"/>
      <c r="M10" s="284"/>
      <c r="N10" s="284"/>
      <c r="O10" s="284"/>
      <c r="P10" s="284"/>
      <c r="Q10" s="284"/>
      <c r="R10" s="284"/>
      <c r="S10" s="284"/>
      <c r="T10" s="284"/>
      <c r="U10" s="284"/>
    </row>
    <row r="11" s="264" customFormat="1" ht="26.25" customHeight="1" spans="3:14">
      <c r="C11" s="285"/>
      <c r="D11" s="285"/>
      <c r="E11" s="285"/>
      <c r="F11" s="285"/>
      <c r="G11" s="285"/>
      <c r="N11" s="265"/>
    </row>
    <row r="12" s="264" customFormat="1" ht="26.25" customHeight="1" spans="14:14">
      <c r="N12" s="265"/>
    </row>
    <row r="13" s="264" customFormat="1" ht="26.25" customHeight="1" spans="14:14">
      <c r="N13" s="265"/>
    </row>
    <row r="14" s="264" customFormat="1" ht="26.25" customHeight="1" spans="14:14">
      <c r="N14" s="265"/>
    </row>
    <row r="15" s="264" customFormat="1" ht="26.25" customHeight="1" spans="14:14">
      <c r="N15" s="265"/>
    </row>
    <row r="16" s="264" customFormat="1" ht="26.25" customHeight="1" spans="14:14">
      <c r="N16" s="265"/>
    </row>
    <row r="17" s="264" customFormat="1" ht="26.25" customHeight="1" spans="14:14">
      <c r="N17" s="265"/>
    </row>
    <row r="18" s="264" customFormat="1" ht="26.25" customHeight="1" spans="14:14">
      <c r="N18" s="265"/>
    </row>
    <row r="19" s="264" customFormat="1" ht="26.25" customHeight="1" spans="14:14">
      <c r="N19" s="265"/>
    </row>
    <row r="20" s="264" customFormat="1" ht="26.25" customHeight="1" spans="14:14">
      <c r="N20" s="265"/>
    </row>
    <row r="21" s="264" customFormat="1" ht="26.25" customHeight="1" spans="14:14">
      <c r="N21" s="265"/>
    </row>
    <row r="22" s="264" customFormat="1" ht="26.25" customHeight="1" spans="14:14">
      <c r="N22" s="265"/>
    </row>
    <row r="23" s="264" customFormat="1" ht="26.25" customHeight="1" spans="14:14">
      <c r="N23" s="265"/>
    </row>
    <row r="24" s="264" customFormat="1" ht="26.25" customHeight="1" spans="14:14">
      <c r="N24" s="265"/>
    </row>
    <row r="25" s="264" customFormat="1" ht="26.25" customHeight="1" spans="14:14">
      <c r="N25" s="265"/>
    </row>
    <row r="26" s="264" customFormat="1" ht="26.25" customHeight="1" spans="14:14">
      <c r="N26" s="265"/>
    </row>
    <row r="27" s="264" customFormat="1" ht="26.25" customHeight="1" spans="14:14">
      <c r="N27" s="265"/>
    </row>
    <row r="28" s="264" customFormat="1" ht="26.25" customHeight="1" spans="14:14">
      <c r="N28" s="265"/>
    </row>
    <row r="29" s="264" customFormat="1" ht="26.25" customHeight="1" spans="14:14">
      <c r="N29" s="265"/>
    </row>
    <row r="30" s="264" customFormat="1" ht="26.25" customHeight="1" spans="14:14">
      <c r="N30" s="265"/>
    </row>
    <row r="31" s="264" customFormat="1" ht="26.25" customHeight="1" spans="14:14">
      <c r="N31" s="265"/>
    </row>
    <row r="32" s="264" customFormat="1" ht="26.25" customHeight="1" spans="14:14">
      <c r="N32" s="265"/>
    </row>
    <row r="33" s="264" customFormat="1" ht="26.25" customHeight="1" spans="14:14">
      <c r="N33" s="265"/>
    </row>
    <row r="34" s="264" customFormat="1" ht="26.25" customHeight="1" spans="14:14">
      <c r="N34" s="265"/>
    </row>
    <row r="35" s="264" customFormat="1" ht="26.25" customHeight="1" spans="14:14">
      <c r="N35" s="265"/>
    </row>
    <row r="36" s="264" customFormat="1" ht="26.25" customHeight="1" spans="14:14">
      <c r="N36" s="265"/>
    </row>
    <row r="37" s="264" customFormat="1" ht="26.25" customHeight="1" spans="14:14">
      <c r="N37" s="265"/>
    </row>
    <row r="38" s="264" customFormat="1" ht="26.25" customHeight="1" spans="14:14">
      <c r="N38" s="265"/>
    </row>
    <row r="39" s="264" customFormat="1" ht="26.25" customHeight="1" spans="14:14">
      <c r="N39" s="265"/>
    </row>
    <row r="40" s="264" customFormat="1" ht="26.25" customHeight="1" spans="14:14">
      <c r="N40" s="265"/>
    </row>
    <row r="41" s="264" customFormat="1" ht="26.25" customHeight="1" spans="14:14">
      <c r="N41" s="265"/>
    </row>
    <row r="42" s="264" customFormat="1" ht="26.25" customHeight="1" spans="14:14">
      <c r="N42" s="265"/>
    </row>
    <row r="43" s="264" customFormat="1" ht="26.25" customHeight="1" spans="14:14">
      <c r="N43" s="265"/>
    </row>
    <row r="44" s="264" customFormat="1" ht="26.25" customHeight="1" spans="14:14">
      <c r="N44" s="265"/>
    </row>
    <row r="45" s="264" customFormat="1" ht="26.25" customHeight="1" spans="14:14">
      <c r="N45" s="265"/>
    </row>
    <row r="46" s="264" customFormat="1" ht="26.25" customHeight="1" spans="14:14">
      <c r="N46" s="265"/>
    </row>
    <row r="47" s="264" customFormat="1" ht="26.25" customHeight="1" spans="14:14">
      <c r="N47" s="265"/>
    </row>
    <row r="48" s="264" customFormat="1" ht="26.25" customHeight="1" spans="14:14">
      <c r="N48" s="265"/>
    </row>
    <row r="49" s="264" customFormat="1" ht="26.25" customHeight="1" spans="14:14">
      <c r="N49" s="265"/>
    </row>
    <row r="50" s="264" customFormat="1" ht="26.25" customHeight="1" spans="14:14">
      <c r="N50" s="265"/>
    </row>
    <row r="51" s="264" customFormat="1" ht="26.25" customHeight="1" spans="14:14">
      <c r="N51" s="265"/>
    </row>
    <row r="52" s="264" customFormat="1" ht="26.25" customHeight="1" spans="14:14">
      <c r="N52" s="265"/>
    </row>
    <row r="53" s="264" customFormat="1" ht="26.25" customHeight="1" spans="14:14">
      <c r="N53" s="265"/>
    </row>
    <row r="54" s="264" customFormat="1" ht="26.25" customHeight="1" spans="14:14">
      <c r="N54" s="265"/>
    </row>
    <row r="55" s="264" customFormat="1" ht="26.25" customHeight="1" spans="14:14">
      <c r="N55" s="265"/>
    </row>
    <row r="56" s="264" customFormat="1" ht="26.25" customHeight="1" spans="14:14">
      <c r="N56" s="265"/>
    </row>
    <row r="57" s="264" customFormat="1" ht="26.25" customHeight="1" spans="14:14">
      <c r="N57" s="265"/>
    </row>
    <row r="58" s="264" customFormat="1" ht="26.25" customHeight="1" spans="14:14">
      <c r="N58" s="265"/>
    </row>
    <row r="59" s="264" customFormat="1" ht="26.25" customHeight="1" spans="14:14">
      <c r="N59" s="265"/>
    </row>
    <row r="60" s="264" customFormat="1" ht="26.25" customHeight="1" spans="14:14">
      <c r="N60" s="265"/>
    </row>
    <row r="61" s="264" customFormat="1" ht="26.25" customHeight="1" spans="14:14">
      <c r="N61" s="265"/>
    </row>
    <row r="62" s="264" customFormat="1" ht="26.25" customHeight="1" spans="14:14">
      <c r="N62" s="265"/>
    </row>
    <row r="63" s="264" customFormat="1" ht="26.25" customHeight="1" spans="14:14">
      <c r="N63" s="265"/>
    </row>
    <row r="64" s="264" customFormat="1" ht="26.25" customHeight="1" spans="14:14">
      <c r="N64" s="265"/>
    </row>
    <row r="65" s="264" customFormat="1" ht="26.25" customHeight="1" spans="14:14">
      <c r="N65" s="265"/>
    </row>
    <row r="66" s="264" customFormat="1" ht="26.25" customHeight="1" spans="14:14">
      <c r="N66" s="265"/>
    </row>
    <row r="67" s="264" customFormat="1" ht="26.25" customHeight="1" spans="14:14">
      <c r="N67" s="265"/>
    </row>
    <row r="68" s="264" customFormat="1" ht="26.25" customHeight="1" spans="14:14">
      <c r="N68" s="265"/>
    </row>
    <row r="69" s="264" customFormat="1" ht="26.25" customHeight="1" spans="14:14">
      <c r="N69" s="265"/>
    </row>
    <row r="70" s="264" customFormat="1" ht="26.25" customHeight="1" spans="14:14">
      <c r="N70" s="265"/>
    </row>
    <row r="71" s="264" customFormat="1" ht="26.25" customHeight="1" spans="14:14">
      <c r="N71" s="265"/>
    </row>
    <row r="72" s="264" customFormat="1" ht="26.25" customHeight="1" spans="14:14">
      <c r="N72" s="265"/>
    </row>
    <row r="73" s="264" customFormat="1" ht="26.25" customHeight="1" spans="14:14">
      <c r="N73" s="265"/>
    </row>
    <row r="74" s="264" customFormat="1" ht="26.25" customHeight="1" spans="14:14">
      <c r="N74" s="265"/>
    </row>
    <row r="75" s="264" customFormat="1" ht="26.25" customHeight="1" spans="14:14">
      <c r="N75" s="265"/>
    </row>
    <row r="76" s="264" customFormat="1" ht="26.25" customHeight="1" spans="14:14">
      <c r="N76" s="265"/>
    </row>
    <row r="77" s="264" customFormat="1" ht="26.25" customHeight="1" spans="14:14">
      <c r="N77" s="265"/>
    </row>
    <row r="78" s="264" customFormat="1" ht="26.25" customHeight="1" spans="14:14">
      <c r="N78" s="265"/>
    </row>
    <row r="79" s="264" customFormat="1" ht="26.25" customHeight="1" spans="14:14">
      <c r="N79" s="265"/>
    </row>
    <row r="80" s="264" customFormat="1" ht="26.25" customHeight="1" spans="14:14">
      <c r="N80" s="265"/>
    </row>
    <row r="81" s="264" customFormat="1" ht="26.25" customHeight="1" spans="14:14">
      <c r="N81" s="265"/>
    </row>
    <row r="82" s="264" customFormat="1" ht="26.25" customHeight="1" spans="14:14">
      <c r="N82" s="265"/>
    </row>
    <row r="83" s="264" customFormat="1" ht="26.25" customHeight="1" spans="14:14">
      <c r="N83" s="265"/>
    </row>
    <row r="84" s="264" customFormat="1" ht="26.25" customHeight="1" spans="14:14">
      <c r="N84" s="265"/>
    </row>
    <row r="85" s="264" customFormat="1" ht="26.25" customHeight="1" spans="14:14">
      <c r="N85" s="265"/>
    </row>
    <row r="86" s="264" customFormat="1" ht="26.25" customHeight="1" spans="14:14">
      <c r="N86" s="265"/>
    </row>
    <row r="87" s="264" customFormat="1" ht="26.25" customHeight="1" spans="14:14">
      <c r="N87" s="265"/>
    </row>
    <row r="88" s="264" customFormat="1" ht="26.25" customHeight="1" spans="14:14">
      <c r="N88" s="265"/>
    </row>
    <row r="89" s="264" customFormat="1" ht="26.25" customHeight="1" spans="14:14">
      <c r="N89" s="265"/>
    </row>
    <row r="90" s="264" customFormat="1" ht="26.25" customHeight="1" spans="14:14">
      <c r="N90" s="265"/>
    </row>
    <row r="91" s="264" customFormat="1" ht="26.25" customHeight="1" spans="14:14">
      <c r="N91" s="265"/>
    </row>
    <row r="92" s="264" customFormat="1" ht="26.25" customHeight="1" spans="14:14">
      <c r="N92" s="265"/>
    </row>
    <row r="93" s="264" customFormat="1" ht="26.25" customHeight="1" spans="14:14">
      <c r="N93" s="265"/>
    </row>
    <row r="94" s="264" customFormat="1" ht="26.25" customHeight="1" spans="14:14">
      <c r="N94" s="265"/>
    </row>
    <row r="95" s="264" customFormat="1" ht="26.25" customHeight="1" spans="14:14">
      <c r="N95" s="265"/>
    </row>
    <row r="96" s="264" customFormat="1" ht="26.25" customHeight="1" spans="14:14">
      <c r="N96" s="265"/>
    </row>
    <row r="97" s="264" customFormat="1" ht="26.25" customHeight="1" spans="14:14">
      <c r="N97" s="265"/>
    </row>
    <row r="98" s="264" customFormat="1" ht="26.25" customHeight="1" spans="14:14">
      <c r="N98" s="265"/>
    </row>
    <row r="99" s="264" customFormat="1" ht="26.25" customHeight="1" spans="14:14">
      <c r="N99" s="265"/>
    </row>
    <row r="100" s="264" customFormat="1" ht="26.25" customHeight="1" spans="14:14">
      <c r="N100" s="265"/>
    </row>
    <row r="101" s="264" customFormat="1" ht="26.25" customHeight="1" spans="14:14">
      <c r="N101" s="265"/>
    </row>
    <row r="102" s="264" customFormat="1" ht="26.25" customHeight="1" spans="14:14">
      <c r="N102" s="265"/>
    </row>
    <row r="103" s="264" customFormat="1" ht="26.25" customHeight="1" spans="14:14">
      <c r="N103" s="265"/>
    </row>
    <row r="104" s="264" customFormat="1" ht="26.25" customHeight="1" spans="14:14">
      <c r="N104" s="265"/>
    </row>
    <row r="105" s="264" customFormat="1" ht="26.25" customHeight="1" spans="14:14">
      <c r="N105" s="265"/>
    </row>
    <row r="106" s="264" customFormat="1" ht="26.25" customHeight="1" spans="14:14">
      <c r="N106" s="265"/>
    </row>
    <row r="107" s="264" customFormat="1" ht="26.25" customHeight="1" spans="14:14">
      <c r="N107" s="265"/>
    </row>
    <row r="108" s="264" customFormat="1" ht="26.25" customHeight="1" spans="14:14">
      <c r="N108" s="265"/>
    </row>
    <row r="109" s="264" customFormat="1" ht="26.25" customHeight="1" spans="14:14">
      <c r="N109" s="265"/>
    </row>
    <row r="110" s="264" customFormat="1" ht="26.25" customHeight="1" spans="14:14">
      <c r="N110" s="265"/>
    </row>
    <row r="111" s="264" customFormat="1" ht="26.25" customHeight="1" spans="14:14">
      <c r="N111" s="265"/>
    </row>
    <row r="112" s="264" customFormat="1" ht="26.25" customHeight="1" spans="14:14">
      <c r="N112" s="265"/>
    </row>
    <row r="113" s="264" customFormat="1" ht="26.25" customHeight="1" spans="14:14">
      <c r="N113" s="265"/>
    </row>
    <row r="114" s="264" customFormat="1" ht="26.25" customHeight="1" spans="14:14">
      <c r="N114" s="265"/>
    </row>
    <row r="115" s="264" customFormat="1" ht="26.25" customHeight="1" spans="14:14">
      <c r="N115" s="265"/>
    </row>
    <row r="116" s="264" customFormat="1" ht="26.25" customHeight="1" spans="14:14">
      <c r="N116" s="265"/>
    </row>
    <row r="117" s="264" customFormat="1" ht="26.25" customHeight="1" spans="14:14">
      <c r="N117" s="265"/>
    </row>
    <row r="118" s="264" customFormat="1" ht="26.25" customHeight="1" spans="14:14">
      <c r="N118" s="265"/>
    </row>
    <row r="119" s="264" customFormat="1" ht="26.25" customHeight="1" spans="14:14">
      <c r="N119" s="265"/>
    </row>
    <row r="120" s="264" customFormat="1" ht="26.25" customHeight="1" spans="14:14">
      <c r="N120" s="265"/>
    </row>
    <row r="121" s="264" customFormat="1" ht="26.25" customHeight="1" spans="14:14">
      <c r="N121" s="265"/>
    </row>
    <row r="122" s="264" customFormat="1" ht="26.25" customHeight="1" spans="14:14">
      <c r="N122" s="265"/>
    </row>
    <row r="123" s="264" customFormat="1" ht="26.25" customHeight="1" spans="14:14">
      <c r="N123" s="265"/>
    </row>
    <row r="124" s="264" customFormat="1" ht="26.25" customHeight="1" spans="14:14">
      <c r="N124" s="265"/>
    </row>
    <row r="125" s="264" customFormat="1" ht="26.25" customHeight="1" spans="14:14">
      <c r="N125" s="265"/>
    </row>
    <row r="126" s="264" customFormat="1" ht="26.25" customHeight="1" spans="14:14">
      <c r="N126" s="265"/>
    </row>
    <row r="127" s="264" customFormat="1" ht="26.25" customHeight="1" spans="14:14">
      <c r="N127" s="265"/>
    </row>
    <row r="128" s="264" customFormat="1" ht="26.25" customHeight="1" spans="14:14">
      <c r="N128" s="265"/>
    </row>
    <row r="129" s="264" customFormat="1" ht="26.25" customHeight="1" spans="14:14">
      <c r="N129" s="265"/>
    </row>
    <row r="130" s="264" customFormat="1" ht="26.25" customHeight="1" spans="14:14">
      <c r="N130" s="265"/>
    </row>
    <row r="131" s="264" customFormat="1" ht="26.25" customHeight="1" spans="14:14">
      <c r="N131" s="265"/>
    </row>
    <row r="132" s="264" customFormat="1" ht="26.25" customHeight="1" spans="14:14">
      <c r="N132" s="265"/>
    </row>
    <row r="133" s="264" customFormat="1" ht="26.25" customHeight="1" spans="14:14">
      <c r="N133" s="265"/>
    </row>
    <row r="134" s="264" customFormat="1" ht="26.25" customHeight="1" spans="14:14">
      <c r="N134" s="265"/>
    </row>
    <row r="135" s="264" customFormat="1" ht="26.25" customHeight="1" spans="14:14">
      <c r="N135" s="265"/>
    </row>
    <row r="136" s="264" customFormat="1" ht="26.25" customHeight="1" spans="14:14">
      <c r="N136" s="265"/>
    </row>
    <row r="137" s="264" customFormat="1" ht="26.25" customHeight="1" spans="14:14">
      <c r="N137" s="265"/>
    </row>
    <row r="138" s="264" customFormat="1" ht="26.25" customHeight="1" spans="14:14">
      <c r="N138" s="265"/>
    </row>
    <row r="139" s="264" customFormat="1" ht="26.25" customHeight="1" spans="14:14">
      <c r="N139" s="265"/>
    </row>
    <row r="140" s="264" customFormat="1" ht="26.25" customHeight="1" spans="14:14">
      <c r="N140" s="265"/>
    </row>
    <row r="141" s="264" customFormat="1" ht="26.25" customHeight="1" spans="14:14">
      <c r="N141" s="265"/>
    </row>
    <row r="142" s="264" customFormat="1" ht="26.25" customHeight="1" spans="14:14">
      <c r="N142" s="265"/>
    </row>
    <row r="143" s="264" customFormat="1" ht="26.25" customHeight="1" spans="14:14">
      <c r="N143" s="265"/>
    </row>
    <row r="144" s="264" customFormat="1" ht="26.25" customHeight="1" spans="14:14">
      <c r="N144" s="265"/>
    </row>
    <row r="145" s="264" customFormat="1" ht="26.25" customHeight="1" spans="14:14">
      <c r="N145" s="265"/>
    </row>
    <row r="146" s="264" customFormat="1" ht="26.25" customHeight="1" spans="14:14">
      <c r="N146" s="265"/>
    </row>
    <row r="147" s="264" customFormat="1" ht="26.25" customHeight="1" spans="14:14">
      <c r="N147" s="265"/>
    </row>
    <row r="148" s="264" customFormat="1" ht="26.25" customHeight="1" spans="14:14">
      <c r="N148" s="265"/>
    </row>
    <row r="149" s="264" customFormat="1" ht="26.25" customHeight="1" spans="14:14">
      <c r="N149" s="265"/>
    </row>
    <row r="150" s="264" customFormat="1" ht="26.25" customHeight="1" spans="14:14">
      <c r="N150" s="265"/>
    </row>
    <row r="151" s="264" customFormat="1" ht="26.25" customHeight="1" spans="14:14">
      <c r="N151" s="265"/>
    </row>
    <row r="152" s="264" customFormat="1" ht="19.9" customHeight="1" spans="14:14">
      <c r="N152" s="265"/>
    </row>
    <row r="153" s="264" customFormat="1" ht="19.9" customHeight="1" spans="14:14">
      <c r="N153" s="265"/>
    </row>
    <row r="154" s="264" customFormat="1" ht="19.9" customHeight="1" spans="14:14">
      <c r="N154" s="265"/>
    </row>
    <row r="155" s="264" customFormat="1" ht="19.9" customHeight="1" spans="14:14">
      <c r="N155" s="26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0" workbookViewId="0">
      <selection activeCell="D24" sqref="D24"/>
    </sheetView>
  </sheetViews>
  <sheetFormatPr defaultColWidth="9" defaultRowHeight="13.5" outlineLevelCol="6"/>
  <cols>
    <col min="1" max="1" width="20.625" style="236" customWidth="1"/>
    <col min="2" max="2" width="16" style="236" customWidth="1"/>
    <col min="3" max="3" width="28" style="236" customWidth="1"/>
    <col min="4" max="4" width="68.0833333333333" style="236" customWidth="1"/>
    <col min="5" max="16384" width="9" style="236"/>
  </cols>
  <sheetData>
    <row r="1" s="236" customFormat="1" spans="4:4">
      <c r="D1" s="238" t="s">
        <v>882</v>
      </c>
    </row>
    <row r="2" s="236" customFormat="1" ht="29.5" customHeight="1" spans="1:4">
      <c r="A2" s="239" t="s">
        <v>883</v>
      </c>
      <c r="B2" s="240"/>
      <c r="C2" s="240"/>
      <c r="D2" s="240"/>
    </row>
    <row r="3" s="237" customFormat="1" ht="35" customHeight="1" spans="1:7">
      <c r="A3" s="241" t="s">
        <v>2</v>
      </c>
      <c r="B3" s="242"/>
      <c r="C3" s="243"/>
      <c r="D3" s="244" t="s">
        <v>884</v>
      </c>
      <c r="E3" s="245"/>
      <c r="F3" s="245"/>
      <c r="G3" s="246"/>
    </row>
    <row r="4" s="236" customFormat="1" ht="153" customHeight="1" spans="1:4">
      <c r="A4" s="247" t="s">
        <v>885</v>
      </c>
      <c r="B4" s="248" t="s">
        <v>886</v>
      </c>
      <c r="C4" s="249"/>
      <c r="D4" s="250" t="s">
        <v>887</v>
      </c>
    </row>
    <row r="5" s="236" customFormat="1" ht="51" customHeight="1" spans="1:5">
      <c r="A5" s="251"/>
      <c r="B5" s="248" t="s">
        <v>888</v>
      </c>
      <c r="C5" s="249"/>
      <c r="D5" s="252" t="s">
        <v>889</v>
      </c>
      <c r="E5" s="253"/>
    </row>
    <row r="6" s="236" customFormat="1" ht="133" customHeight="1" spans="1:4">
      <c r="A6" s="251"/>
      <c r="B6" s="248" t="s">
        <v>890</v>
      </c>
      <c r="C6" s="249"/>
      <c r="D6" s="254" t="s">
        <v>891</v>
      </c>
    </row>
    <row r="7" s="236" customFormat="1" ht="51" customHeight="1" spans="1:4">
      <c r="A7" s="251"/>
      <c r="B7" s="248" t="s">
        <v>892</v>
      </c>
      <c r="C7" s="249"/>
      <c r="D7" s="252" t="s">
        <v>893</v>
      </c>
    </row>
    <row r="8" s="236" customFormat="1" ht="96" customHeight="1" spans="1:4">
      <c r="A8" s="255"/>
      <c r="B8" s="248" t="s">
        <v>894</v>
      </c>
      <c r="C8" s="249"/>
      <c r="D8" s="252" t="s">
        <v>895</v>
      </c>
    </row>
    <row r="9" s="236" customFormat="1" ht="57" customHeight="1" spans="1:4">
      <c r="A9" s="247" t="s">
        <v>896</v>
      </c>
      <c r="B9" s="248" t="s">
        <v>897</v>
      </c>
      <c r="C9" s="249"/>
      <c r="D9" s="252" t="s">
        <v>893</v>
      </c>
    </row>
    <row r="10" s="236" customFormat="1" ht="57" customHeight="1" spans="1:4">
      <c r="A10" s="251"/>
      <c r="B10" s="247" t="s">
        <v>898</v>
      </c>
      <c r="C10" s="256" t="s">
        <v>899</v>
      </c>
      <c r="D10" s="252" t="s">
        <v>900</v>
      </c>
    </row>
    <row r="11" s="236" customFormat="1" ht="57" customHeight="1" spans="1:4">
      <c r="A11" s="255"/>
      <c r="B11" s="255"/>
      <c r="C11" s="256" t="s">
        <v>901</v>
      </c>
      <c r="D11" s="252" t="s">
        <v>902</v>
      </c>
    </row>
    <row r="12" s="236" customFormat="1" ht="60" customHeight="1" spans="1:4">
      <c r="A12" s="248" t="s">
        <v>903</v>
      </c>
      <c r="B12" s="257"/>
      <c r="C12" s="249"/>
      <c r="D12" s="252" t="s">
        <v>904</v>
      </c>
    </row>
    <row r="13" s="236" customFormat="1" ht="60" customHeight="1" spans="1:4">
      <c r="A13" s="248" t="s">
        <v>905</v>
      </c>
      <c r="B13" s="257"/>
      <c r="C13" s="249"/>
      <c r="D13" s="252" t="s">
        <v>906</v>
      </c>
    </row>
    <row r="14" s="236" customFormat="1" ht="39" customHeight="1" spans="1:4">
      <c r="A14" s="248" t="s">
        <v>907</v>
      </c>
      <c r="B14" s="257"/>
      <c r="C14" s="249"/>
      <c r="D14" s="252" t="s">
        <v>908</v>
      </c>
    </row>
    <row r="15" s="236" customFormat="1" ht="60" customHeight="1" spans="1:4">
      <c r="A15" s="258" t="s">
        <v>909</v>
      </c>
      <c r="B15" s="259"/>
      <c r="C15" s="260"/>
      <c r="D15" s="252" t="s">
        <v>910</v>
      </c>
    </row>
    <row r="16" s="236" customFormat="1" ht="60" customHeight="1" spans="1:4">
      <c r="A16" s="258" t="s">
        <v>911</v>
      </c>
      <c r="B16" s="259"/>
      <c r="C16" s="260"/>
      <c r="D16" s="252" t="s">
        <v>912</v>
      </c>
    </row>
    <row r="18" s="236" customFormat="1" ht="28" customHeight="1" spans="1:4">
      <c r="A18" s="261" t="s">
        <v>913</v>
      </c>
      <c r="B18" s="261"/>
      <c r="C18" s="261"/>
      <c r="D18" s="26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topLeftCell="A31" workbookViewId="0">
      <selection activeCell="D31" sqref="D31"/>
    </sheetView>
  </sheetViews>
  <sheetFormatPr defaultColWidth="9" defaultRowHeight="13.5"/>
  <cols>
    <col min="1" max="3" width="9" style="8"/>
    <col min="4" max="4" width="18.2583333333333" style="8" customWidth="1"/>
    <col min="5" max="6" width="13.5" style="8" customWidth="1"/>
    <col min="7" max="7" width="9.625" style="8"/>
    <col min="8" max="8" width="11.125" style="214"/>
    <col min="9" max="9" width="9" style="8"/>
    <col min="10" max="10" width="5" style="8" customWidth="1"/>
    <col min="11" max="11" width="9" style="8"/>
    <col min="12" max="12" width="9.625" style="8"/>
    <col min="13" max="16384" width="9" style="8"/>
  </cols>
  <sheetData>
    <row r="1" s="8" customFormat="1" ht="30" customHeight="1" spans="8:8">
      <c r="H1" s="214"/>
    </row>
    <row r="2" s="8" customFormat="1" ht="28.5" spans="1:12">
      <c r="A2" s="11" t="s">
        <v>914</v>
      </c>
      <c r="B2" s="11"/>
      <c r="C2" s="11"/>
      <c r="D2" s="11"/>
      <c r="E2" s="11"/>
      <c r="F2" s="11"/>
      <c r="G2" s="11"/>
      <c r="H2" s="11"/>
      <c r="I2" s="11"/>
      <c r="J2" s="11"/>
      <c r="K2" s="11"/>
      <c r="L2" s="11"/>
    </row>
    <row r="3" s="8" customFormat="1" ht="30" customHeight="1" spans="1:12">
      <c r="A3" s="215" t="s">
        <v>915</v>
      </c>
      <c r="B3" s="215"/>
      <c r="C3" s="215"/>
      <c r="D3" s="215"/>
      <c r="E3" s="215"/>
      <c r="F3" s="215"/>
      <c r="G3" s="215"/>
      <c r="H3" s="216"/>
      <c r="I3" s="215"/>
      <c r="J3" s="215"/>
      <c r="K3" s="215"/>
      <c r="L3" s="215"/>
    </row>
    <row r="4" s="8" customFormat="1" ht="22" customHeight="1" spans="1:12">
      <c r="A4" s="217" t="s">
        <v>916</v>
      </c>
      <c r="B4" s="218"/>
      <c r="C4" s="218"/>
      <c r="D4" s="218"/>
      <c r="E4" s="218"/>
      <c r="F4" s="218"/>
      <c r="G4" s="218"/>
      <c r="H4" s="219"/>
      <c r="I4" s="218"/>
      <c r="J4" s="218"/>
      <c r="K4" s="218"/>
      <c r="L4" s="218"/>
    </row>
    <row r="5" s="212" customFormat="1" ht="15.9" customHeight="1" spans="1:12">
      <c r="A5" s="14" t="s">
        <v>917</v>
      </c>
      <c r="B5" s="14"/>
      <c r="C5" s="14"/>
      <c r="D5" s="48" t="s">
        <v>918</v>
      </c>
      <c r="E5" s="49"/>
      <c r="F5" s="49"/>
      <c r="G5" s="49"/>
      <c r="H5" s="49"/>
      <c r="I5" s="49"/>
      <c r="J5" s="49"/>
      <c r="K5" s="49"/>
      <c r="L5" s="49"/>
    </row>
    <row r="6" s="212" customFormat="1" ht="27" customHeight="1" spans="1:12">
      <c r="A6" s="14" t="s">
        <v>919</v>
      </c>
      <c r="B6" s="14"/>
      <c r="C6" s="14"/>
      <c r="D6" s="48" t="s">
        <v>920</v>
      </c>
      <c r="E6" s="25"/>
      <c r="F6" s="21" t="s">
        <v>921</v>
      </c>
      <c r="G6" s="48" t="s">
        <v>922</v>
      </c>
      <c r="H6" s="49"/>
      <c r="I6" s="49"/>
      <c r="J6" s="49"/>
      <c r="K6" s="49"/>
      <c r="L6" s="49"/>
    </row>
    <row r="7" s="212" customFormat="1" ht="33" customHeight="1" spans="1:12">
      <c r="A7" s="18" t="s">
        <v>923</v>
      </c>
      <c r="B7" s="19"/>
      <c r="C7" s="20"/>
      <c r="D7" s="14" t="s">
        <v>924</v>
      </c>
      <c r="E7" s="14" t="s">
        <v>925</v>
      </c>
      <c r="F7" s="14" t="s">
        <v>926</v>
      </c>
      <c r="G7" s="14" t="s">
        <v>927</v>
      </c>
      <c r="H7" s="14"/>
      <c r="I7" s="14" t="s">
        <v>928</v>
      </c>
      <c r="J7" s="14"/>
      <c r="K7" s="14" t="s">
        <v>929</v>
      </c>
      <c r="L7" s="14" t="s">
        <v>930</v>
      </c>
    </row>
    <row r="8" s="213" customFormat="1" ht="33" customHeight="1" spans="1:12">
      <c r="A8" s="220"/>
      <c r="B8" s="221"/>
      <c r="C8" s="222"/>
      <c r="D8" s="223" t="s">
        <v>931</v>
      </c>
      <c r="E8" s="224">
        <f>E9+E10+E11</f>
        <v>583260063.72</v>
      </c>
      <c r="F8" s="224">
        <f>F9+F10+F11</f>
        <v>732029637.58</v>
      </c>
      <c r="G8" s="225">
        <f>G9+G10+G11</f>
        <v>715338591.33</v>
      </c>
      <c r="H8" s="226"/>
      <c r="I8" s="224">
        <v>10</v>
      </c>
      <c r="J8" s="224"/>
      <c r="K8" s="119">
        <f>G8/F8</f>
        <v>0.977198947428989</v>
      </c>
      <c r="L8" s="224">
        <f>K8*10</f>
        <v>9.77198947428989</v>
      </c>
    </row>
    <row r="9" s="212" customFormat="1" ht="33" customHeight="1" spans="1:12">
      <c r="A9" s="22"/>
      <c r="B9" s="23"/>
      <c r="C9" s="24"/>
      <c r="D9" s="14" t="s">
        <v>299</v>
      </c>
      <c r="E9" s="51">
        <v>579992863.72</v>
      </c>
      <c r="F9" s="51">
        <v>566887965.54</v>
      </c>
      <c r="G9" s="227">
        <v>566780272.61</v>
      </c>
      <c r="H9" s="228"/>
      <c r="I9" s="17" t="s">
        <v>826</v>
      </c>
      <c r="J9" s="17"/>
      <c r="K9" s="17" t="s">
        <v>826</v>
      </c>
      <c r="L9" s="17" t="s">
        <v>826</v>
      </c>
    </row>
    <row r="10" s="212" customFormat="1" ht="33" customHeight="1" spans="1:12">
      <c r="A10" s="22"/>
      <c r="B10" s="23"/>
      <c r="C10" s="24"/>
      <c r="D10" s="14" t="s">
        <v>300</v>
      </c>
      <c r="E10" s="51">
        <v>3267200</v>
      </c>
      <c r="F10" s="51">
        <f>165141672.04-F11</f>
        <v>135150962.88</v>
      </c>
      <c r="G10" s="51">
        <f>148558318.72-G11</f>
        <v>118567609.56</v>
      </c>
      <c r="H10" s="51"/>
      <c r="I10" s="17" t="s">
        <v>826</v>
      </c>
      <c r="J10" s="17"/>
      <c r="K10" s="17" t="s">
        <v>826</v>
      </c>
      <c r="L10" s="17" t="s">
        <v>826</v>
      </c>
    </row>
    <row r="11" s="212" customFormat="1" ht="33" customHeight="1" spans="1:12">
      <c r="A11" s="29"/>
      <c r="B11" s="30"/>
      <c r="C11" s="31"/>
      <c r="D11" s="14" t="s">
        <v>932</v>
      </c>
      <c r="E11" s="51"/>
      <c r="F11" s="51">
        <v>29990709.16</v>
      </c>
      <c r="G11" s="51">
        <v>29990709.16</v>
      </c>
      <c r="H11" s="51"/>
      <c r="I11" s="17" t="s">
        <v>826</v>
      </c>
      <c r="J11" s="17"/>
      <c r="K11" s="17" t="s">
        <v>826</v>
      </c>
      <c r="L11" s="17" t="s">
        <v>826</v>
      </c>
    </row>
    <row r="12" s="212" customFormat="1" ht="33" customHeight="1" spans="1:12">
      <c r="A12" s="14" t="s">
        <v>933</v>
      </c>
      <c r="B12" s="14" t="s">
        <v>934</v>
      </c>
      <c r="C12" s="14"/>
      <c r="D12" s="14"/>
      <c r="E12" s="14"/>
      <c r="F12" s="14" t="s">
        <v>935</v>
      </c>
      <c r="G12" s="14"/>
      <c r="H12" s="14"/>
      <c r="I12" s="14"/>
      <c r="J12" s="14"/>
      <c r="K12" s="14"/>
      <c r="L12" s="14"/>
    </row>
    <row r="13" s="212" customFormat="1" ht="140" customHeight="1" spans="1:12">
      <c r="A13" s="14"/>
      <c r="B13" s="16" t="s">
        <v>936</v>
      </c>
      <c r="C13" s="17"/>
      <c r="D13" s="17"/>
      <c r="E13" s="17"/>
      <c r="F13" s="58" t="s">
        <v>937</v>
      </c>
      <c r="G13" s="62"/>
      <c r="H13" s="17"/>
      <c r="I13" s="62"/>
      <c r="J13" s="62"/>
      <c r="K13" s="62"/>
      <c r="L13" s="62"/>
    </row>
    <row r="14" s="212" customFormat="1" ht="43" customHeight="1" spans="1:12">
      <c r="A14" s="113" t="s">
        <v>938</v>
      </c>
      <c r="B14" s="38" t="s">
        <v>939</v>
      </c>
      <c r="C14" s="38" t="s">
        <v>940</v>
      </c>
      <c r="D14" s="38" t="s">
        <v>941</v>
      </c>
      <c r="E14" s="38" t="s">
        <v>942</v>
      </c>
      <c r="F14" s="38" t="s">
        <v>943</v>
      </c>
      <c r="G14" s="38" t="s">
        <v>928</v>
      </c>
      <c r="H14" s="38" t="s">
        <v>930</v>
      </c>
      <c r="I14" s="116" t="s">
        <v>944</v>
      </c>
      <c r="J14" s="104"/>
      <c r="K14" s="104"/>
      <c r="L14" s="103"/>
    </row>
    <row r="15" s="213" customFormat="1" ht="43" customHeight="1" spans="1:12">
      <c r="A15" s="114"/>
      <c r="B15" s="38" t="s">
        <v>945</v>
      </c>
      <c r="C15" s="38" t="s">
        <v>946</v>
      </c>
      <c r="D15" s="89" t="s">
        <v>947</v>
      </c>
      <c r="E15" s="38">
        <v>4</v>
      </c>
      <c r="F15" s="38">
        <v>4</v>
      </c>
      <c r="G15" s="38">
        <v>2.5</v>
      </c>
      <c r="H15" s="38">
        <v>2.5</v>
      </c>
      <c r="I15" s="116"/>
      <c r="J15" s="104"/>
      <c r="K15" s="104"/>
      <c r="L15" s="103"/>
    </row>
    <row r="16" s="213" customFormat="1" ht="43" customHeight="1" spans="1:12">
      <c r="A16" s="114"/>
      <c r="B16" s="38"/>
      <c r="C16" s="38"/>
      <c r="D16" s="89" t="s">
        <v>948</v>
      </c>
      <c r="E16" s="38" t="s">
        <v>949</v>
      </c>
      <c r="F16" s="38" t="s">
        <v>949</v>
      </c>
      <c r="G16" s="38">
        <v>2.5</v>
      </c>
      <c r="H16" s="38">
        <v>2.5</v>
      </c>
      <c r="I16" s="116"/>
      <c r="J16" s="104"/>
      <c r="K16" s="104"/>
      <c r="L16" s="103"/>
    </row>
    <row r="17" s="213" customFormat="1" ht="43" customHeight="1" spans="1:12">
      <c r="A17" s="114"/>
      <c r="B17" s="38"/>
      <c r="C17" s="38"/>
      <c r="D17" s="89" t="s">
        <v>950</v>
      </c>
      <c r="E17" s="39">
        <v>1</v>
      </c>
      <c r="F17" s="38">
        <v>95</v>
      </c>
      <c r="G17" s="38">
        <v>5</v>
      </c>
      <c r="H17" s="38">
        <v>4</v>
      </c>
      <c r="I17" s="116"/>
      <c r="J17" s="104"/>
      <c r="K17" s="104"/>
      <c r="L17" s="103"/>
    </row>
    <row r="18" s="213" customFormat="1" ht="43" customHeight="1" spans="1:12">
      <c r="A18" s="114"/>
      <c r="B18" s="38"/>
      <c r="C18" s="38"/>
      <c r="D18" s="89" t="s">
        <v>951</v>
      </c>
      <c r="E18" s="38">
        <v>35842</v>
      </c>
      <c r="F18" s="38">
        <v>35842</v>
      </c>
      <c r="G18" s="38">
        <v>5</v>
      </c>
      <c r="H18" s="38">
        <v>5</v>
      </c>
      <c r="I18" s="116"/>
      <c r="J18" s="104"/>
      <c r="K18" s="104"/>
      <c r="L18" s="103"/>
    </row>
    <row r="19" s="213" customFormat="1" ht="43" customHeight="1" spans="1:12">
      <c r="A19" s="114"/>
      <c r="B19" s="38"/>
      <c r="C19" s="38"/>
      <c r="D19" s="36" t="s">
        <v>952</v>
      </c>
      <c r="E19" s="39">
        <v>1</v>
      </c>
      <c r="F19" s="39">
        <v>1</v>
      </c>
      <c r="G19" s="38">
        <v>5</v>
      </c>
      <c r="H19" s="38">
        <v>5</v>
      </c>
      <c r="I19" s="116"/>
      <c r="J19" s="104"/>
      <c r="K19" s="104"/>
      <c r="L19" s="103"/>
    </row>
    <row r="20" s="213" customFormat="1" ht="43" customHeight="1" spans="1:12">
      <c r="A20" s="114"/>
      <c r="B20" s="38"/>
      <c r="C20" s="38" t="s">
        <v>953</v>
      </c>
      <c r="D20" s="36" t="s">
        <v>954</v>
      </c>
      <c r="E20" s="39">
        <v>1</v>
      </c>
      <c r="F20" s="39">
        <v>1</v>
      </c>
      <c r="G20" s="38">
        <v>5</v>
      </c>
      <c r="H20" s="38">
        <v>5</v>
      </c>
      <c r="I20" s="116"/>
      <c r="J20" s="104"/>
      <c r="K20" s="104"/>
      <c r="L20" s="103"/>
    </row>
    <row r="21" s="213" customFormat="1" ht="43" customHeight="1" spans="1:12">
      <c r="A21" s="114"/>
      <c r="B21" s="38"/>
      <c r="C21" s="38"/>
      <c r="D21" s="36" t="s">
        <v>955</v>
      </c>
      <c r="E21" s="39" t="s">
        <v>956</v>
      </c>
      <c r="F21" s="39">
        <v>0.9802</v>
      </c>
      <c r="G21" s="38">
        <v>5</v>
      </c>
      <c r="H21" s="38">
        <v>5</v>
      </c>
      <c r="I21" s="116"/>
      <c r="J21" s="104"/>
      <c r="K21" s="104"/>
      <c r="L21" s="103"/>
    </row>
    <row r="22" s="213" customFormat="1" ht="43" customHeight="1" spans="1:12">
      <c r="A22" s="114"/>
      <c r="B22" s="38"/>
      <c r="C22" s="38"/>
      <c r="D22" s="36" t="s">
        <v>957</v>
      </c>
      <c r="E22" s="39">
        <v>1</v>
      </c>
      <c r="F22" s="39">
        <v>1</v>
      </c>
      <c r="G22" s="38">
        <v>5</v>
      </c>
      <c r="H22" s="38">
        <v>5</v>
      </c>
      <c r="I22" s="116"/>
      <c r="J22" s="104"/>
      <c r="K22" s="104"/>
      <c r="L22" s="103"/>
    </row>
    <row r="23" s="213" customFormat="1" ht="43" customHeight="1" spans="1:12">
      <c r="A23" s="114"/>
      <c r="B23" s="38"/>
      <c r="C23" s="38"/>
      <c r="D23" s="36" t="s">
        <v>958</v>
      </c>
      <c r="E23" s="39">
        <v>1</v>
      </c>
      <c r="F23" s="39">
        <v>1</v>
      </c>
      <c r="G23" s="38">
        <v>2.5</v>
      </c>
      <c r="H23" s="38">
        <v>2.5</v>
      </c>
      <c r="I23" s="116"/>
      <c r="J23" s="104"/>
      <c r="K23" s="104"/>
      <c r="L23" s="103"/>
    </row>
    <row r="24" s="213" customFormat="1" ht="43" customHeight="1" spans="1:12">
      <c r="A24" s="114"/>
      <c r="B24" s="38"/>
      <c r="C24" s="38"/>
      <c r="D24" s="36" t="s">
        <v>959</v>
      </c>
      <c r="E24" s="39">
        <v>1</v>
      </c>
      <c r="F24" s="39">
        <v>1</v>
      </c>
      <c r="G24" s="38">
        <v>2.5</v>
      </c>
      <c r="H24" s="38">
        <v>2.5</v>
      </c>
      <c r="I24" s="116"/>
      <c r="J24" s="104"/>
      <c r="K24" s="104"/>
      <c r="L24" s="103"/>
    </row>
    <row r="25" s="213" customFormat="1" ht="43" customHeight="1" spans="1:12">
      <c r="A25" s="114"/>
      <c r="B25" s="38"/>
      <c r="C25" s="38" t="s">
        <v>960</v>
      </c>
      <c r="D25" s="36" t="s">
        <v>961</v>
      </c>
      <c r="E25" s="39">
        <v>1</v>
      </c>
      <c r="F25" s="39">
        <v>0.8</v>
      </c>
      <c r="G25" s="38">
        <v>2.5</v>
      </c>
      <c r="H25" s="38">
        <v>2</v>
      </c>
      <c r="I25" s="116"/>
      <c r="J25" s="104"/>
      <c r="K25" s="104"/>
      <c r="L25" s="103"/>
    </row>
    <row r="26" s="213" customFormat="1" ht="43" customHeight="1" spans="1:12">
      <c r="A26" s="114"/>
      <c r="B26" s="38"/>
      <c r="C26" s="38"/>
      <c r="D26" s="36" t="s">
        <v>962</v>
      </c>
      <c r="E26" s="39">
        <v>1</v>
      </c>
      <c r="F26" s="39">
        <v>0.8</v>
      </c>
      <c r="G26" s="38">
        <v>2.5</v>
      </c>
      <c r="H26" s="38">
        <v>2</v>
      </c>
      <c r="I26" s="116"/>
      <c r="J26" s="104"/>
      <c r="K26" s="104"/>
      <c r="L26" s="103"/>
    </row>
    <row r="27" s="213" customFormat="1" ht="43" customHeight="1" spans="1:12">
      <c r="A27" s="114"/>
      <c r="B27" s="38"/>
      <c r="C27" s="38" t="s">
        <v>963</v>
      </c>
      <c r="D27" s="36" t="s">
        <v>964</v>
      </c>
      <c r="E27" s="39" t="s">
        <v>965</v>
      </c>
      <c r="F27" s="229" t="s">
        <v>965</v>
      </c>
      <c r="G27" s="38">
        <v>2.5</v>
      </c>
      <c r="H27" s="38">
        <v>2.5</v>
      </c>
      <c r="I27" s="116"/>
      <c r="J27" s="104"/>
      <c r="K27" s="104"/>
      <c r="L27" s="103"/>
    </row>
    <row r="28" s="213" customFormat="1" ht="43" customHeight="1" spans="1:12">
      <c r="A28" s="114"/>
      <c r="B28" s="38"/>
      <c r="C28" s="38"/>
      <c r="D28" s="230" t="s">
        <v>966</v>
      </c>
      <c r="E28" s="230" t="s">
        <v>967</v>
      </c>
      <c r="F28" s="229" t="s">
        <v>967</v>
      </c>
      <c r="G28" s="230">
        <v>2.5</v>
      </c>
      <c r="H28" s="231">
        <v>2.5</v>
      </c>
      <c r="I28" s="116"/>
      <c r="J28" s="104"/>
      <c r="K28" s="104"/>
      <c r="L28" s="103"/>
    </row>
    <row r="29" s="213" customFormat="1" ht="43" customHeight="1" spans="1:12">
      <c r="A29" s="114"/>
      <c r="B29" s="38" t="s">
        <v>968</v>
      </c>
      <c r="C29" s="38" t="s">
        <v>969</v>
      </c>
      <c r="D29" s="36" t="s">
        <v>970</v>
      </c>
      <c r="E29" s="39" t="s">
        <v>971</v>
      </c>
      <c r="F29" s="119" t="s">
        <v>971</v>
      </c>
      <c r="G29" s="38">
        <v>10</v>
      </c>
      <c r="H29" s="38">
        <v>9</v>
      </c>
      <c r="I29" s="116"/>
      <c r="J29" s="104"/>
      <c r="K29" s="104"/>
      <c r="L29" s="103"/>
    </row>
    <row r="30" s="213" customFormat="1" ht="43" customHeight="1" spans="1:12">
      <c r="A30" s="114"/>
      <c r="B30" s="38"/>
      <c r="C30" s="38" t="s">
        <v>972</v>
      </c>
      <c r="D30" s="36" t="s">
        <v>973</v>
      </c>
      <c r="E30" s="39" t="s">
        <v>974</v>
      </c>
      <c r="F30" s="119" t="s">
        <v>974</v>
      </c>
      <c r="G30" s="38">
        <v>10</v>
      </c>
      <c r="H30" s="38">
        <v>9</v>
      </c>
      <c r="I30" s="116"/>
      <c r="J30" s="104"/>
      <c r="K30" s="104"/>
      <c r="L30" s="103"/>
    </row>
    <row r="31" s="213" customFormat="1" ht="43" customHeight="1" spans="1:12">
      <c r="A31" s="114"/>
      <c r="B31" s="38"/>
      <c r="C31" s="38"/>
      <c r="D31" s="36" t="s">
        <v>975</v>
      </c>
      <c r="E31" s="232" t="s">
        <v>976</v>
      </c>
      <c r="F31" s="232" t="s">
        <v>976</v>
      </c>
      <c r="G31" s="38">
        <v>10</v>
      </c>
      <c r="H31" s="38">
        <v>9</v>
      </c>
      <c r="I31" s="116"/>
      <c r="J31" s="104"/>
      <c r="K31" s="104"/>
      <c r="L31" s="103"/>
    </row>
    <row r="32" s="213" customFormat="1" ht="43" customHeight="1" spans="1:12">
      <c r="A32" s="114"/>
      <c r="B32" s="38" t="s">
        <v>977</v>
      </c>
      <c r="C32" s="38" t="s">
        <v>978</v>
      </c>
      <c r="D32" s="36" t="s">
        <v>979</v>
      </c>
      <c r="E32" s="39" t="s">
        <v>980</v>
      </c>
      <c r="F32" s="39">
        <v>0.94</v>
      </c>
      <c r="G32" s="38">
        <v>5</v>
      </c>
      <c r="H32" s="38">
        <v>4</v>
      </c>
      <c r="I32" s="116"/>
      <c r="J32" s="104"/>
      <c r="K32" s="104"/>
      <c r="L32" s="103"/>
    </row>
    <row r="33" s="213" customFormat="1" ht="43" customHeight="1" spans="1:12">
      <c r="A33" s="114"/>
      <c r="B33" s="38"/>
      <c r="C33" s="38"/>
      <c r="D33" s="36" t="s">
        <v>981</v>
      </c>
      <c r="E33" s="39" t="s">
        <v>980</v>
      </c>
      <c r="F33" s="39">
        <v>0.94</v>
      </c>
      <c r="G33" s="38">
        <v>5</v>
      </c>
      <c r="H33" s="38">
        <v>4</v>
      </c>
      <c r="I33" s="116"/>
      <c r="J33" s="104"/>
      <c r="K33" s="104"/>
      <c r="L33" s="103"/>
    </row>
    <row r="34" s="213" customFormat="1" ht="43" customHeight="1" spans="1:12">
      <c r="A34" s="115"/>
      <c r="B34" s="116" t="s">
        <v>982</v>
      </c>
      <c r="C34" s="104"/>
      <c r="D34" s="104"/>
      <c r="E34" s="104"/>
      <c r="F34" s="103"/>
      <c r="G34" s="38">
        <f>SUM(G15:G33)</f>
        <v>90</v>
      </c>
      <c r="H34" s="38">
        <f>SUM(H15:H33)</f>
        <v>83</v>
      </c>
      <c r="I34" s="116"/>
      <c r="J34" s="104"/>
      <c r="K34" s="104"/>
      <c r="L34" s="103"/>
    </row>
    <row r="35" s="213" customFormat="1" ht="43" customHeight="1" spans="1:12">
      <c r="A35" s="14" t="s">
        <v>983</v>
      </c>
      <c r="B35" s="14"/>
      <c r="C35" s="14"/>
      <c r="D35" s="14"/>
      <c r="E35" s="14"/>
      <c r="F35" s="14"/>
      <c r="G35" s="38">
        <f>G34+I8</f>
        <v>100</v>
      </c>
      <c r="H35" s="110">
        <f>H34+L8</f>
        <v>92.7719894742899</v>
      </c>
      <c r="I35" s="116"/>
      <c r="J35" s="104"/>
      <c r="K35" s="104"/>
      <c r="L35" s="103"/>
    </row>
    <row r="36" s="212" customFormat="1" ht="15.9" customHeight="1" spans="1:12">
      <c r="A36" s="14" t="s">
        <v>984</v>
      </c>
      <c r="B36" s="40" t="s">
        <v>985</v>
      </c>
      <c r="C36" s="40"/>
      <c r="D36" s="40"/>
      <c r="E36" s="40"/>
      <c r="F36" s="40"/>
      <c r="G36" s="40"/>
      <c r="H36" s="14"/>
      <c r="I36" s="40"/>
      <c r="J36" s="40"/>
      <c r="K36" s="40"/>
      <c r="L36" s="40"/>
    </row>
    <row r="37" s="212" customFormat="1" ht="12" spans="1:12">
      <c r="A37" s="14"/>
      <c r="B37" s="40"/>
      <c r="C37" s="40"/>
      <c r="D37" s="40"/>
      <c r="E37" s="40"/>
      <c r="F37" s="40"/>
      <c r="G37" s="40"/>
      <c r="H37" s="14"/>
      <c r="I37" s="40"/>
      <c r="J37" s="40"/>
      <c r="K37" s="40"/>
      <c r="L37" s="40"/>
    </row>
    <row r="38" s="212" customFormat="1" ht="33" customHeight="1" spans="1:12">
      <c r="A38" s="40" t="s">
        <v>986</v>
      </c>
      <c r="B38" s="40"/>
      <c r="C38" s="40"/>
      <c r="D38" s="40"/>
      <c r="E38" s="40"/>
      <c r="F38" s="40"/>
      <c r="G38" s="40"/>
      <c r="H38" s="14"/>
      <c r="I38" s="40"/>
      <c r="J38" s="40"/>
      <c r="K38" s="40"/>
      <c r="L38" s="40"/>
    </row>
    <row r="39" s="212" customFormat="1" ht="14.4" customHeight="1" spans="1:12">
      <c r="A39" s="41" t="s">
        <v>987</v>
      </c>
      <c r="B39" s="42"/>
      <c r="C39" s="42"/>
      <c r="D39" s="42"/>
      <c r="E39" s="42"/>
      <c r="F39" s="42"/>
      <c r="G39" s="42"/>
      <c r="H39" s="233"/>
      <c r="I39" s="42"/>
      <c r="J39" s="42"/>
      <c r="K39" s="42"/>
      <c r="L39" s="67"/>
    </row>
    <row r="40" s="212" customFormat="1" ht="52.8" customHeight="1" spans="1:12">
      <c r="A40" s="43"/>
      <c r="B40" s="44"/>
      <c r="C40" s="44"/>
      <c r="D40" s="44"/>
      <c r="E40" s="44"/>
      <c r="F40" s="44"/>
      <c r="G40" s="44"/>
      <c r="H40" s="234"/>
      <c r="I40" s="44"/>
      <c r="J40" s="44"/>
      <c r="K40" s="44"/>
      <c r="L40" s="68"/>
    </row>
    <row r="41" s="212" customFormat="1" ht="14.4" customHeight="1" spans="1:12">
      <c r="A41" s="43"/>
      <c r="B41" s="44"/>
      <c r="C41" s="44"/>
      <c r="D41" s="44"/>
      <c r="E41" s="44"/>
      <c r="F41" s="44"/>
      <c r="G41" s="44"/>
      <c r="H41" s="234"/>
      <c r="I41" s="44"/>
      <c r="J41" s="44"/>
      <c r="K41" s="44"/>
      <c r="L41" s="68"/>
    </row>
    <row r="42" s="212" customFormat="1" ht="26.4" customHeight="1" spans="1:12">
      <c r="A42" s="43"/>
      <c r="B42" s="44"/>
      <c r="C42" s="44"/>
      <c r="D42" s="44"/>
      <c r="E42" s="44"/>
      <c r="F42" s="44"/>
      <c r="G42" s="44"/>
      <c r="H42" s="234"/>
      <c r="I42" s="44"/>
      <c r="J42" s="44"/>
      <c r="K42" s="44"/>
      <c r="L42" s="68"/>
    </row>
    <row r="43" s="212" customFormat="1" ht="30" customHeight="1" spans="1:12">
      <c r="A43" s="43"/>
      <c r="B43" s="44"/>
      <c r="C43" s="44"/>
      <c r="D43" s="44"/>
      <c r="E43" s="44"/>
      <c r="F43" s="44"/>
      <c r="G43" s="44"/>
      <c r="H43" s="234"/>
      <c r="I43" s="44"/>
      <c r="J43" s="44"/>
      <c r="K43" s="44"/>
      <c r="L43" s="68"/>
    </row>
    <row r="44" s="212" customFormat="1" ht="1" customHeight="1" spans="1:12">
      <c r="A44" s="45"/>
      <c r="B44" s="46"/>
      <c r="C44" s="46"/>
      <c r="D44" s="46"/>
      <c r="E44" s="46"/>
      <c r="F44" s="46"/>
      <c r="G44" s="46"/>
      <c r="H44" s="235"/>
      <c r="I44" s="46"/>
      <c r="J44" s="46"/>
      <c r="K44" s="46"/>
      <c r="L44" s="69"/>
    </row>
  </sheetData>
  <mergeCells count="6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I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B34:F34"/>
    <mergeCell ref="I34:L34"/>
    <mergeCell ref="A35:F35"/>
    <mergeCell ref="I35:L35"/>
    <mergeCell ref="A38:L38"/>
    <mergeCell ref="A12:A13"/>
    <mergeCell ref="A14:A34"/>
    <mergeCell ref="A36:A37"/>
    <mergeCell ref="B15:B28"/>
    <mergeCell ref="B29:B31"/>
    <mergeCell ref="B32:B33"/>
    <mergeCell ref="C15:C19"/>
    <mergeCell ref="C20:C24"/>
    <mergeCell ref="C25:C26"/>
    <mergeCell ref="C27:C28"/>
    <mergeCell ref="C30:C31"/>
    <mergeCell ref="C32:C33"/>
    <mergeCell ref="A7:C11"/>
    <mergeCell ref="B36:L37"/>
    <mergeCell ref="A39:L4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63"/>
  <sheetViews>
    <sheetView tabSelected="1" topLeftCell="A465" workbookViewId="0">
      <selection activeCell="D483" sqref="D483"/>
    </sheetView>
  </sheetViews>
  <sheetFormatPr defaultColWidth="9" defaultRowHeight="13.5"/>
  <cols>
    <col min="1" max="3" width="9" style="1"/>
    <col min="4" max="4" width="27.8833333333333" style="1" customWidth="1"/>
    <col min="5" max="5" width="14" style="1" customWidth="1"/>
    <col min="6" max="6" width="15.8833333333333" style="1" customWidth="1"/>
    <col min="7" max="7" width="15" style="1" customWidth="1"/>
    <col min="8" max="8" width="10.125" style="1"/>
    <col min="9" max="10" width="9" style="1"/>
    <col min="11" max="11" width="8.25833333333333" style="1" customWidth="1"/>
    <col min="12" max="16384" width="9" style="1"/>
  </cols>
  <sheetData>
    <row r="1" spans="11:11">
      <c r="K1" s="1" t="s">
        <v>988</v>
      </c>
    </row>
    <row r="2" ht="28.5" spans="1:11">
      <c r="A2" s="11" t="s">
        <v>989</v>
      </c>
      <c r="B2" s="11"/>
      <c r="C2" s="11"/>
      <c r="D2" s="11"/>
      <c r="E2" s="11"/>
      <c r="F2" s="11"/>
      <c r="G2" s="11"/>
      <c r="H2" s="11"/>
      <c r="I2" s="11"/>
      <c r="J2" s="11"/>
      <c r="K2" s="11"/>
    </row>
    <row r="3" ht="18.75" spans="1:11">
      <c r="A3" s="12" t="s">
        <v>990</v>
      </c>
      <c r="B3" s="12"/>
      <c r="C3" s="12"/>
      <c r="D3" s="12"/>
      <c r="E3" s="12"/>
      <c r="F3" s="12"/>
      <c r="G3" s="12"/>
      <c r="H3" s="12"/>
      <c r="I3" s="12"/>
      <c r="J3" s="12"/>
      <c r="K3" s="12"/>
    </row>
    <row r="4" spans="1:11">
      <c r="A4" s="13" t="s">
        <v>991</v>
      </c>
      <c r="B4" s="13"/>
      <c r="C4" s="13"/>
      <c r="D4" s="13"/>
      <c r="E4" s="13"/>
      <c r="F4" s="13"/>
      <c r="G4" s="13"/>
      <c r="H4" s="13"/>
      <c r="I4" s="13"/>
      <c r="J4" s="13"/>
      <c r="K4" s="13"/>
    </row>
    <row r="5" ht="24" customHeight="1" spans="1:11">
      <c r="A5" s="14" t="s">
        <v>992</v>
      </c>
      <c r="B5" s="14"/>
      <c r="C5" s="14"/>
      <c r="D5" s="15" t="s">
        <v>993</v>
      </c>
      <c r="E5" s="15"/>
      <c r="F5" s="15"/>
      <c r="G5" s="15"/>
      <c r="H5" s="15"/>
      <c r="I5" s="15"/>
      <c r="J5" s="15"/>
      <c r="K5" s="15"/>
    </row>
    <row r="6" spans="1:11">
      <c r="A6" s="14" t="s">
        <v>919</v>
      </c>
      <c r="B6" s="14"/>
      <c r="C6" s="14"/>
      <c r="D6" s="16" t="s">
        <v>994</v>
      </c>
      <c r="E6" s="17"/>
      <c r="F6" s="14" t="s">
        <v>921</v>
      </c>
      <c r="G6" s="16" t="s">
        <v>995</v>
      </c>
      <c r="H6" s="17"/>
      <c r="I6" s="17"/>
      <c r="J6" s="17"/>
      <c r="K6" s="17"/>
    </row>
    <row r="7" spans="1:11">
      <c r="A7" s="18" t="s">
        <v>996</v>
      </c>
      <c r="B7" s="19"/>
      <c r="C7" s="20"/>
      <c r="D7" s="14" t="s">
        <v>924</v>
      </c>
      <c r="E7" s="21" t="s">
        <v>925</v>
      </c>
      <c r="F7" s="21" t="s">
        <v>997</v>
      </c>
      <c r="G7" s="21" t="s">
        <v>998</v>
      </c>
      <c r="H7" s="21"/>
      <c r="I7" s="14" t="s">
        <v>928</v>
      </c>
      <c r="J7" s="14" t="s">
        <v>929</v>
      </c>
      <c r="K7" s="14" t="s">
        <v>930</v>
      </c>
    </row>
    <row r="8" spans="1:11">
      <c r="A8" s="22"/>
      <c r="B8" s="23"/>
      <c r="C8" s="24"/>
      <c r="D8" s="14" t="s">
        <v>931</v>
      </c>
      <c r="E8" s="25"/>
      <c r="F8" s="26">
        <v>978394.25</v>
      </c>
      <c r="G8" s="27">
        <v>978394.25</v>
      </c>
      <c r="H8" s="27"/>
      <c r="I8" s="16">
        <v>10</v>
      </c>
      <c r="J8" s="63">
        <f>F8/G8*100%</f>
        <v>1</v>
      </c>
      <c r="K8" s="17">
        <f>F8/G8*10</f>
        <v>10</v>
      </c>
    </row>
    <row r="9" spans="1:11">
      <c r="A9" s="22"/>
      <c r="B9" s="23"/>
      <c r="C9" s="24"/>
      <c r="D9" s="14" t="s">
        <v>999</v>
      </c>
      <c r="E9" s="25"/>
      <c r="F9" s="26">
        <v>978394.25</v>
      </c>
      <c r="G9" s="27">
        <v>978394.25</v>
      </c>
      <c r="H9" s="27"/>
      <c r="I9" s="17" t="s">
        <v>826</v>
      </c>
      <c r="J9" s="17" t="s">
        <v>826</v>
      </c>
      <c r="K9" s="17" t="s">
        <v>826</v>
      </c>
    </row>
    <row r="10" spans="1:11">
      <c r="A10" s="22"/>
      <c r="B10" s="23"/>
      <c r="C10" s="24"/>
      <c r="D10" s="28" t="s">
        <v>1000</v>
      </c>
      <c r="E10" s="25"/>
      <c r="F10" s="26">
        <v>978394.25</v>
      </c>
      <c r="G10" s="27">
        <v>978394.25</v>
      </c>
      <c r="H10" s="27"/>
      <c r="I10" s="17" t="s">
        <v>826</v>
      </c>
      <c r="J10" s="17" t="s">
        <v>826</v>
      </c>
      <c r="K10" s="17" t="s">
        <v>826</v>
      </c>
    </row>
    <row r="11" spans="1:11">
      <c r="A11" s="22"/>
      <c r="B11" s="23"/>
      <c r="C11" s="24"/>
      <c r="D11" s="28" t="s">
        <v>1001</v>
      </c>
      <c r="E11" s="25"/>
      <c r="F11" s="25"/>
      <c r="G11" s="25"/>
      <c r="H11" s="25"/>
      <c r="I11" s="17" t="s">
        <v>826</v>
      </c>
      <c r="J11" s="17" t="s">
        <v>826</v>
      </c>
      <c r="K11" s="17" t="s">
        <v>826</v>
      </c>
    </row>
    <row r="12" spans="1:11">
      <c r="A12" s="29"/>
      <c r="B12" s="30"/>
      <c r="C12" s="31"/>
      <c r="D12" s="14" t="s">
        <v>932</v>
      </c>
      <c r="E12" s="17"/>
      <c r="F12" s="17"/>
      <c r="G12" s="17"/>
      <c r="H12" s="17"/>
      <c r="I12" s="17" t="s">
        <v>826</v>
      </c>
      <c r="J12" s="17" t="s">
        <v>826</v>
      </c>
      <c r="K12" s="17" t="s">
        <v>826</v>
      </c>
    </row>
    <row r="13" spans="1:11">
      <c r="A13" s="14" t="s">
        <v>933</v>
      </c>
      <c r="B13" s="14" t="s">
        <v>934</v>
      </c>
      <c r="C13" s="14"/>
      <c r="D13" s="14"/>
      <c r="E13" s="14"/>
      <c r="F13" s="14" t="s">
        <v>935</v>
      </c>
      <c r="G13" s="14"/>
      <c r="H13" s="14"/>
      <c r="I13" s="14"/>
      <c r="J13" s="14"/>
      <c r="K13" s="14"/>
    </row>
    <row r="14" ht="63" customHeight="1" spans="1:11">
      <c r="A14" s="14"/>
      <c r="B14" s="32" t="s">
        <v>1002</v>
      </c>
      <c r="C14" s="33"/>
      <c r="D14" s="33"/>
      <c r="E14" s="34"/>
      <c r="F14" s="17" t="s">
        <v>1003</v>
      </c>
      <c r="G14" s="17"/>
      <c r="H14" s="17"/>
      <c r="I14" s="17"/>
      <c r="J14" s="17"/>
      <c r="K14" s="17"/>
    </row>
    <row r="15" ht="18" customHeight="1" spans="1:11">
      <c r="A15" s="14" t="s">
        <v>1004</v>
      </c>
      <c r="B15" s="14" t="s">
        <v>939</v>
      </c>
      <c r="C15" s="14" t="s">
        <v>940</v>
      </c>
      <c r="D15" s="14" t="s">
        <v>941</v>
      </c>
      <c r="E15" s="14" t="s">
        <v>1005</v>
      </c>
      <c r="F15" s="14" t="s">
        <v>1006</v>
      </c>
      <c r="G15" s="14" t="s">
        <v>928</v>
      </c>
      <c r="H15" s="14" t="s">
        <v>930</v>
      </c>
      <c r="I15" s="14" t="s">
        <v>944</v>
      </c>
      <c r="J15" s="14"/>
      <c r="K15" s="14"/>
    </row>
    <row r="16" ht="18" customHeight="1" spans="1:11">
      <c r="A16" s="14"/>
      <c r="B16" s="35" t="s">
        <v>1007</v>
      </c>
      <c r="C16" s="14" t="s">
        <v>1008</v>
      </c>
      <c r="D16" s="36" t="s">
        <v>1009</v>
      </c>
      <c r="E16" s="37" t="s">
        <v>1010</v>
      </c>
      <c r="F16" s="37" t="s">
        <v>1010</v>
      </c>
      <c r="G16" s="38">
        <v>10</v>
      </c>
      <c r="H16" s="38">
        <v>10</v>
      </c>
      <c r="I16" s="14"/>
      <c r="J16" s="14"/>
      <c r="K16" s="14"/>
    </row>
    <row r="17" ht="18" customHeight="1" spans="1:11">
      <c r="A17" s="14"/>
      <c r="B17" s="35"/>
      <c r="C17" s="14" t="s">
        <v>1011</v>
      </c>
      <c r="D17" s="36" t="s">
        <v>954</v>
      </c>
      <c r="E17" s="39">
        <v>1</v>
      </c>
      <c r="F17" s="39">
        <v>1</v>
      </c>
      <c r="G17" s="38">
        <v>10</v>
      </c>
      <c r="H17" s="38">
        <v>10</v>
      </c>
      <c r="I17" s="17"/>
      <c r="J17" s="17"/>
      <c r="K17" s="17"/>
    </row>
    <row r="18" ht="18" customHeight="1" spans="1:11">
      <c r="A18" s="14"/>
      <c r="B18" s="35"/>
      <c r="C18" s="14"/>
      <c r="D18" s="36" t="s">
        <v>1012</v>
      </c>
      <c r="E18" s="39" t="s">
        <v>980</v>
      </c>
      <c r="F18" s="39">
        <v>1</v>
      </c>
      <c r="G18" s="38">
        <v>10</v>
      </c>
      <c r="H18" s="38">
        <v>10</v>
      </c>
      <c r="I18" s="17"/>
      <c r="J18" s="17"/>
      <c r="K18" s="17"/>
    </row>
    <row r="19" ht="18" customHeight="1" spans="1:11">
      <c r="A19" s="14"/>
      <c r="B19" s="35"/>
      <c r="C19" s="38" t="s">
        <v>1013</v>
      </c>
      <c r="D19" s="36" t="s">
        <v>1014</v>
      </c>
      <c r="E19" s="39" t="s">
        <v>1015</v>
      </c>
      <c r="F19" s="39">
        <v>0.75</v>
      </c>
      <c r="G19" s="38">
        <v>10</v>
      </c>
      <c r="H19" s="38">
        <v>8</v>
      </c>
      <c r="I19" s="17"/>
      <c r="J19" s="17"/>
      <c r="K19" s="17"/>
    </row>
    <row r="20" ht="18" customHeight="1" spans="1:11">
      <c r="A20" s="14"/>
      <c r="B20" s="35"/>
      <c r="C20" s="38" t="s">
        <v>1016</v>
      </c>
      <c r="D20" s="36" t="s">
        <v>1017</v>
      </c>
      <c r="E20" s="37" t="s">
        <v>1018</v>
      </c>
      <c r="F20" s="37" t="s">
        <v>1019</v>
      </c>
      <c r="G20" s="38">
        <v>10</v>
      </c>
      <c r="H20" s="38">
        <v>10</v>
      </c>
      <c r="I20" s="17"/>
      <c r="J20" s="17"/>
      <c r="K20" s="17"/>
    </row>
    <row r="21" ht="18" customHeight="1" spans="1:11">
      <c r="A21" s="14"/>
      <c r="B21" s="35" t="s">
        <v>968</v>
      </c>
      <c r="C21" s="14" t="s">
        <v>969</v>
      </c>
      <c r="D21" s="36" t="s">
        <v>1020</v>
      </c>
      <c r="E21" s="39">
        <v>1</v>
      </c>
      <c r="F21" s="39">
        <v>1</v>
      </c>
      <c r="G21" s="38">
        <v>10</v>
      </c>
      <c r="H21" s="38">
        <v>9</v>
      </c>
      <c r="I21" s="17"/>
      <c r="J21" s="17"/>
      <c r="K21" s="17"/>
    </row>
    <row r="22" ht="18" customHeight="1" spans="1:11">
      <c r="A22" s="14"/>
      <c r="B22" s="35"/>
      <c r="C22" s="14"/>
      <c r="D22" s="36" t="s">
        <v>1021</v>
      </c>
      <c r="E22" s="39">
        <v>0.9</v>
      </c>
      <c r="F22" s="39">
        <v>0.94</v>
      </c>
      <c r="G22" s="38">
        <v>20</v>
      </c>
      <c r="H22" s="38">
        <v>20</v>
      </c>
      <c r="I22" s="17"/>
      <c r="J22" s="17"/>
      <c r="K22" s="17"/>
    </row>
    <row r="23" ht="18" customHeight="1" spans="1:11">
      <c r="A23" s="14"/>
      <c r="B23" s="14" t="s">
        <v>1022</v>
      </c>
      <c r="C23" s="14" t="s">
        <v>1023</v>
      </c>
      <c r="D23" s="36" t="s">
        <v>979</v>
      </c>
      <c r="E23" s="39" t="s">
        <v>980</v>
      </c>
      <c r="F23" s="39">
        <v>0.9</v>
      </c>
      <c r="G23" s="38">
        <v>5</v>
      </c>
      <c r="H23" s="38">
        <v>4</v>
      </c>
      <c r="I23" s="17"/>
      <c r="J23" s="17"/>
      <c r="K23" s="17"/>
    </row>
    <row r="24" ht="18" customHeight="1" spans="1:11">
      <c r="A24" s="14"/>
      <c r="B24" s="14"/>
      <c r="C24" s="14"/>
      <c r="D24" s="36" t="s">
        <v>981</v>
      </c>
      <c r="E24" s="39" t="s">
        <v>980</v>
      </c>
      <c r="F24" s="39">
        <v>0.9</v>
      </c>
      <c r="G24" s="38">
        <v>5</v>
      </c>
      <c r="H24" s="38">
        <v>4</v>
      </c>
      <c r="I24" s="17"/>
      <c r="J24" s="17"/>
      <c r="K24" s="17"/>
    </row>
    <row r="25" ht="18" customHeight="1" spans="1:11">
      <c r="A25" s="14"/>
      <c r="B25" s="14" t="s">
        <v>982</v>
      </c>
      <c r="C25" s="14"/>
      <c r="D25" s="14"/>
      <c r="E25" s="14"/>
      <c r="F25" s="14"/>
      <c r="G25" s="38">
        <f>SUM(G16:G24)</f>
        <v>90</v>
      </c>
      <c r="H25" s="38">
        <f>SUM(H16:H24)</f>
        <v>85</v>
      </c>
      <c r="I25" s="64"/>
      <c r="J25" s="65"/>
      <c r="K25" s="66"/>
    </row>
    <row r="26" spans="1:11">
      <c r="A26" s="14" t="s">
        <v>983</v>
      </c>
      <c r="B26" s="14"/>
      <c r="C26" s="14"/>
      <c r="D26" s="14"/>
      <c r="E26" s="14"/>
      <c r="F26" s="14"/>
      <c r="G26" s="16">
        <v>100</v>
      </c>
      <c r="H26" s="16">
        <v>95</v>
      </c>
      <c r="I26" s="17"/>
      <c r="J26" s="17"/>
      <c r="K26" s="17"/>
    </row>
    <row r="27" spans="1:11">
      <c r="A27" s="14" t="s">
        <v>984</v>
      </c>
      <c r="B27" s="40" t="s">
        <v>1024</v>
      </c>
      <c r="C27" s="40"/>
      <c r="D27" s="40"/>
      <c r="E27" s="40"/>
      <c r="F27" s="40"/>
      <c r="G27" s="40"/>
      <c r="H27" s="40"/>
      <c r="I27" s="40"/>
      <c r="J27" s="40"/>
      <c r="K27" s="40"/>
    </row>
    <row r="28" spans="1:11">
      <c r="A28" s="14"/>
      <c r="B28" s="40"/>
      <c r="C28" s="40"/>
      <c r="D28" s="40"/>
      <c r="E28" s="40"/>
      <c r="F28" s="40"/>
      <c r="G28" s="40"/>
      <c r="H28" s="40"/>
      <c r="I28" s="40"/>
      <c r="J28" s="40"/>
      <c r="K28" s="40"/>
    </row>
    <row r="29" spans="1:11">
      <c r="A29" s="40" t="s">
        <v>986</v>
      </c>
      <c r="B29" s="40"/>
      <c r="C29" s="40"/>
      <c r="D29" s="40"/>
      <c r="E29" s="40"/>
      <c r="F29" s="40"/>
      <c r="G29" s="40"/>
      <c r="H29" s="40"/>
      <c r="I29" s="40"/>
      <c r="J29" s="40"/>
      <c r="K29" s="40"/>
    </row>
    <row r="30" spans="1:11">
      <c r="A30" s="41" t="s">
        <v>1025</v>
      </c>
      <c r="B30" s="42"/>
      <c r="C30" s="42"/>
      <c r="D30" s="42"/>
      <c r="E30" s="42"/>
      <c r="F30" s="42"/>
      <c r="G30" s="42"/>
      <c r="H30" s="42"/>
      <c r="I30" s="42"/>
      <c r="J30" s="42"/>
      <c r="K30" s="67"/>
    </row>
    <row r="31" spans="1:11">
      <c r="A31" s="43"/>
      <c r="B31" s="44"/>
      <c r="C31" s="44"/>
      <c r="D31" s="44"/>
      <c r="E31" s="44"/>
      <c r="F31" s="44"/>
      <c r="G31" s="44"/>
      <c r="H31" s="44"/>
      <c r="I31" s="44"/>
      <c r="J31" s="44"/>
      <c r="K31" s="68"/>
    </row>
    <row r="32" spans="1:11">
      <c r="A32" s="43"/>
      <c r="B32" s="44"/>
      <c r="C32" s="44"/>
      <c r="D32" s="44"/>
      <c r="E32" s="44"/>
      <c r="F32" s="44"/>
      <c r="G32" s="44"/>
      <c r="H32" s="44"/>
      <c r="I32" s="44"/>
      <c r="J32" s="44"/>
      <c r="K32" s="68"/>
    </row>
    <row r="33" ht="4" customHeight="1" spans="1:11">
      <c r="A33" s="43"/>
      <c r="B33" s="44"/>
      <c r="C33" s="44"/>
      <c r="D33" s="44"/>
      <c r="E33" s="44"/>
      <c r="F33" s="44"/>
      <c r="G33" s="44"/>
      <c r="H33" s="44"/>
      <c r="I33" s="44"/>
      <c r="J33" s="44"/>
      <c r="K33" s="68"/>
    </row>
    <row r="34" hidden="1" spans="1:11">
      <c r="A34" s="43"/>
      <c r="B34" s="44"/>
      <c r="C34" s="44"/>
      <c r="D34" s="44"/>
      <c r="E34" s="44"/>
      <c r="F34" s="44"/>
      <c r="G34" s="44"/>
      <c r="H34" s="44"/>
      <c r="I34" s="44"/>
      <c r="J34" s="44"/>
      <c r="K34" s="68"/>
    </row>
    <row r="35" ht="84" customHeight="1" spans="1:11">
      <c r="A35" s="45"/>
      <c r="B35" s="46"/>
      <c r="C35" s="46"/>
      <c r="D35" s="46"/>
      <c r="E35" s="46"/>
      <c r="F35" s="46"/>
      <c r="G35" s="46"/>
      <c r="H35" s="46"/>
      <c r="I35" s="46"/>
      <c r="J35" s="46"/>
      <c r="K35" s="69"/>
    </row>
    <row r="36" spans="1:11">
      <c r="A36" s="47"/>
      <c r="B36" s="47"/>
      <c r="C36" s="47"/>
      <c r="D36" s="47"/>
      <c r="E36" s="47"/>
      <c r="F36" s="47"/>
      <c r="G36" s="47"/>
      <c r="H36" s="47"/>
      <c r="I36" s="47"/>
      <c r="J36" s="47"/>
      <c r="K36" s="47"/>
    </row>
    <row r="37" spans="11:11">
      <c r="K37" s="1" t="s">
        <v>988</v>
      </c>
    </row>
    <row r="38" ht="28.5" spans="1:11">
      <c r="A38" s="11" t="s">
        <v>989</v>
      </c>
      <c r="B38" s="11"/>
      <c r="C38" s="11"/>
      <c r="D38" s="11"/>
      <c r="E38" s="11"/>
      <c r="F38" s="11"/>
      <c r="G38" s="11"/>
      <c r="H38" s="11"/>
      <c r="I38" s="11"/>
      <c r="J38" s="11"/>
      <c r="K38" s="11"/>
    </row>
    <row r="39" ht="18.75" spans="1:11">
      <c r="A39" s="12" t="s">
        <v>990</v>
      </c>
      <c r="B39" s="12"/>
      <c r="C39" s="12"/>
      <c r="D39" s="12"/>
      <c r="E39" s="12"/>
      <c r="F39" s="12"/>
      <c r="G39" s="12"/>
      <c r="H39" s="12"/>
      <c r="I39" s="12"/>
      <c r="J39" s="12"/>
      <c r="K39" s="12"/>
    </row>
    <row r="40" ht="17" customHeight="1" spans="1:11">
      <c r="A40" s="13" t="s">
        <v>991</v>
      </c>
      <c r="B40" s="13"/>
      <c r="C40" s="13"/>
      <c r="D40" s="13"/>
      <c r="E40" s="13"/>
      <c r="F40" s="13"/>
      <c r="G40" s="13"/>
      <c r="H40" s="13"/>
      <c r="I40" s="13"/>
      <c r="J40" s="13"/>
      <c r="K40" s="13"/>
    </row>
    <row r="41" ht="21" customHeight="1" spans="1:11">
      <c r="A41" s="14" t="s">
        <v>992</v>
      </c>
      <c r="B41" s="14"/>
      <c r="C41" s="14"/>
      <c r="D41" s="48" t="s">
        <v>1026</v>
      </c>
      <c r="E41" s="49"/>
      <c r="F41" s="49"/>
      <c r="G41" s="49"/>
      <c r="H41" s="49"/>
      <c r="I41" s="49"/>
      <c r="J41" s="49"/>
      <c r="K41" s="49"/>
    </row>
    <row r="42" ht="21" customHeight="1" spans="1:11">
      <c r="A42" s="14" t="s">
        <v>919</v>
      </c>
      <c r="B42" s="14"/>
      <c r="C42" s="14"/>
      <c r="D42" s="38" t="s">
        <v>1027</v>
      </c>
      <c r="E42" s="38"/>
      <c r="F42" s="38" t="s">
        <v>921</v>
      </c>
      <c r="G42" s="38" t="s">
        <v>995</v>
      </c>
      <c r="H42" s="38"/>
      <c r="I42" s="38"/>
      <c r="J42" s="38"/>
      <c r="K42" s="38"/>
    </row>
    <row r="43" spans="1:11">
      <c r="A43" s="18" t="s">
        <v>996</v>
      </c>
      <c r="B43" s="19"/>
      <c r="C43" s="20"/>
      <c r="D43" s="14" t="s">
        <v>924</v>
      </c>
      <c r="E43" s="14" t="s">
        <v>925</v>
      </c>
      <c r="F43" s="14" t="s">
        <v>926</v>
      </c>
      <c r="G43" s="14" t="s">
        <v>927</v>
      </c>
      <c r="H43" s="14"/>
      <c r="I43" s="14" t="s">
        <v>928</v>
      </c>
      <c r="J43" s="14" t="s">
        <v>929</v>
      </c>
      <c r="K43" s="14" t="s">
        <v>930</v>
      </c>
    </row>
    <row r="44" spans="1:11">
      <c r="A44" s="22"/>
      <c r="B44" s="23"/>
      <c r="C44" s="24"/>
      <c r="D44" s="14" t="s">
        <v>931</v>
      </c>
      <c r="E44" s="17">
        <v>0</v>
      </c>
      <c r="F44" s="50">
        <v>17754415.5</v>
      </c>
      <c r="G44" s="51">
        <v>17754415.5</v>
      </c>
      <c r="H44" s="51"/>
      <c r="I44" s="17">
        <v>10</v>
      </c>
      <c r="J44" s="70">
        <f>G44/F44</f>
        <v>1</v>
      </c>
      <c r="K44" s="17">
        <f>J44*10</f>
        <v>10</v>
      </c>
    </row>
    <row r="45" spans="1:11">
      <c r="A45" s="22"/>
      <c r="B45" s="23"/>
      <c r="C45" s="24"/>
      <c r="D45" s="14" t="s">
        <v>999</v>
      </c>
      <c r="E45" s="17"/>
      <c r="F45" s="50">
        <v>17754415.5</v>
      </c>
      <c r="G45" s="51">
        <v>17754415.5</v>
      </c>
      <c r="H45" s="51"/>
      <c r="I45" s="17" t="s">
        <v>826</v>
      </c>
      <c r="J45" s="17" t="s">
        <v>826</v>
      </c>
      <c r="K45" s="17" t="s">
        <v>826</v>
      </c>
    </row>
    <row r="46" spans="1:11">
      <c r="A46" s="22"/>
      <c r="B46" s="23"/>
      <c r="C46" s="24"/>
      <c r="D46" s="28" t="s">
        <v>1000</v>
      </c>
      <c r="E46" s="17"/>
      <c r="F46" s="50">
        <v>17754415.5</v>
      </c>
      <c r="G46" s="51">
        <v>17754415.5</v>
      </c>
      <c r="H46" s="51"/>
      <c r="I46" s="17" t="s">
        <v>826</v>
      </c>
      <c r="J46" s="17" t="s">
        <v>826</v>
      </c>
      <c r="K46" s="17" t="s">
        <v>826</v>
      </c>
    </row>
    <row r="47" spans="1:11">
      <c r="A47" s="22"/>
      <c r="B47" s="23"/>
      <c r="C47" s="24"/>
      <c r="D47" s="28" t="s">
        <v>1001</v>
      </c>
      <c r="E47" s="17"/>
      <c r="F47" s="51"/>
      <c r="G47" s="51"/>
      <c r="H47" s="51"/>
      <c r="I47" s="17" t="s">
        <v>826</v>
      </c>
      <c r="J47" s="17" t="s">
        <v>826</v>
      </c>
      <c r="K47" s="17" t="s">
        <v>826</v>
      </c>
    </row>
    <row r="48" spans="1:11">
      <c r="A48" s="29"/>
      <c r="B48" s="30"/>
      <c r="C48" s="31"/>
      <c r="D48" s="14" t="s">
        <v>932</v>
      </c>
      <c r="E48" s="17"/>
      <c r="F48" s="17"/>
      <c r="G48" s="17"/>
      <c r="H48" s="17"/>
      <c r="I48" s="17" t="s">
        <v>826</v>
      </c>
      <c r="J48" s="17" t="s">
        <v>826</v>
      </c>
      <c r="K48" s="17" t="s">
        <v>826</v>
      </c>
    </row>
    <row r="49" spans="1:11">
      <c r="A49" s="14" t="s">
        <v>933</v>
      </c>
      <c r="B49" s="14" t="s">
        <v>934</v>
      </c>
      <c r="C49" s="14"/>
      <c r="D49" s="14"/>
      <c r="E49" s="14"/>
      <c r="F49" s="14" t="s">
        <v>935</v>
      </c>
      <c r="G49" s="14"/>
      <c r="H49" s="14"/>
      <c r="I49" s="14"/>
      <c r="J49" s="14"/>
      <c r="K49" s="14"/>
    </row>
    <row r="50" ht="48" customHeight="1" spans="1:11">
      <c r="A50" s="14"/>
      <c r="B50" s="16" t="s">
        <v>1028</v>
      </c>
      <c r="C50" s="17"/>
      <c r="D50" s="17"/>
      <c r="E50" s="17"/>
      <c r="F50" s="16" t="s">
        <v>1028</v>
      </c>
      <c r="G50" s="17"/>
      <c r="H50" s="17"/>
      <c r="I50" s="17"/>
      <c r="J50" s="17"/>
      <c r="K50" s="17"/>
    </row>
    <row r="51" ht="25.5" spans="1:11">
      <c r="A51" s="52" t="s">
        <v>1004</v>
      </c>
      <c r="B51" s="14" t="s">
        <v>939</v>
      </c>
      <c r="C51" s="14" t="s">
        <v>940</v>
      </c>
      <c r="D51" s="14" t="s">
        <v>941</v>
      </c>
      <c r="E51" s="14" t="s">
        <v>1005</v>
      </c>
      <c r="F51" s="14" t="s">
        <v>1006</v>
      </c>
      <c r="G51" s="14" t="s">
        <v>928</v>
      </c>
      <c r="H51" s="14" t="s">
        <v>930</v>
      </c>
      <c r="I51" s="14" t="s">
        <v>944</v>
      </c>
      <c r="J51" s="14"/>
      <c r="K51" s="14"/>
    </row>
    <row r="52" spans="1:11">
      <c r="A52" s="53"/>
      <c r="B52" s="54" t="s">
        <v>1029</v>
      </c>
      <c r="C52" s="55" t="s">
        <v>1008</v>
      </c>
      <c r="D52" s="40" t="s">
        <v>1030</v>
      </c>
      <c r="E52" s="17">
        <v>17299</v>
      </c>
      <c r="F52" s="17">
        <v>17299</v>
      </c>
      <c r="G52" s="17">
        <v>5</v>
      </c>
      <c r="H52" s="17">
        <v>5</v>
      </c>
      <c r="I52" s="17"/>
      <c r="J52" s="17"/>
      <c r="K52" s="17"/>
    </row>
    <row r="53" spans="1:11">
      <c r="A53" s="53"/>
      <c r="B53" s="56"/>
      <c r="C53" s="57"/>
      <c r="D53" s="40" t="s">
        <v>1031</v>
      </c>
      <c r="E53" s="17" t="s">
        <v>126</v>
      </c>
      <c r="F53" s="17">
        <v>45</v>
      </c>
      <c r="G53" s="17">
        <v>5</v>
      </c>
      <c r="H53" s="17">
        <v>3</v>
      </c>
      <c r="I53" s="17"/>
      <c r="J53" s="17"/>
      <c r="K53" s="17"/>
    </row>
    <row r="54" spans="1:11">
      <c r="A54" s="53"/>
      <c r="B54" s="56"/>
      <c r="C54" s="52" t="s">
        <v>1011</v>
      </c>
      <c r="D54" s="58" t="s">
        <v>1032</v>
      </c>
      <c r="E54" s="59">
        <v>1</v>
      </c>
      <c r="F54" s="59">
        <v>1</v>
      </c>
      <c r="G54" s="17">
        <v>10</v>
      </c>
      <c r="H54" s="17">
        <v>10</v>
      </c>
      <c r="I54" s="17"/>
      <c r="J54" s="17"/>
      <c r="K54" s="17"/>
    </row>
    <row r="55" spans="1:11">
      <c r="A55" s="53"/>
      <c r="B55" s="56"/>
      <c r="C55" s="60"/>
      <c r="D55" s="40" t="s">
        <v>1033</v>
      </c>
      <c r="E55" s="17">
        <v>350</v>
      </c>
      <c r="F55" s="17">
        <v>357</v>
      </c>
      <c r="G55" s="17">
        <v>10</v>
      </c>
      <c r="H55" s="17">
        <v>10</v>
      </c>
      <c r="I55" s="17"/>
      <c r="J55" s="17"/>
      <c r="K55" s="17"/>
    </row>
    <row r="56" spans="1:11">
      <c r="A56" s="53"/>
      <c r="B56" s="56"/>
      <c r="C56" s="61" t="s">
        <v>1013</v>
      </c>
      <c r="D56" s="40" t="s">
        <v>1034</v>
      </c>
      <c r="E56" s="59">
        <v>0.95</v>
      </c>
      <c r="F56" s="59">
        <v>0.99</v>
      </c>
      <c r="G56" s="17">
        <v>10</v>
      </c>
      <c r="H56" s="17">
        <v>9</v>
      </c>
      <c r="I56" s="17"/>
      <c r="J56" s="17"/>
      <c r="K56" s="17"/>
    </row>
    <row r="57" spans="1:11">
      <c r="A57" s="53"/>
      <c r="B57" s="56"/>
      <c r="C57" s="61" t="s">
        <v>1016</v>
      </c>
      <c r="D57" s="58" t="s">
        <v>1017</v>
      </c>
      <c r="E57" s="17" t="s">
        <v>1035</v>
      </c>
      <c r="F57" s="17">
        <v>850</v>
      </c>
      <c r="G57" s="17">
        <v>10</v>
      </c>
      <c r="H57" s="17">
        <v>10</v>
      </c>
      <c r="I57" s="17"/>
      <c r="J57" s="17"/>
      <c r="K57" s="17"/>
    </row>
    <row r="58" spans="1:11">
      <c r="A58" s="53"/>
      <c r="B58" s="52" t="s">
        <v>968</v>
      </c>
      <c r="C58" s="14" t="s">
        <v>969</v>
      </c>
      <c r="D58" s="40" t="s">
        <v>1036</v>
      </c>
      <c r="E58" s="59">
        <v>0.95</v>
      </c>
      <c r="F58" s="59">
        <v>0.95</v>
      </c>
      <c r="G58" s="17">
        <v>10</v>
      </c>
      <c r="H58" s="17">
        <v>9</v>
      </c>
      <c r="I58" s="17"/>
      <c r="J58" s="17"/>
      <c r="K58" s="17"/>
    </row>
    <row r="59" spans="1:11">
      <c r="A59" s="53"/>
      <c r="B59" s="53"/>
      <c r="C59" s="14"/>
      <c r="D59" s="40" t="s">
        <v>1037</v>
      </c>
      <c r="E59" s="17" t="s">
        <v>1038</v>
      </c>
      <c r="F59" s="17" t="s">
        <v>1038</v>
      </c>
      <c r="G59" s="17">
        <v>10</v>
      </c>
      <c r="H59" s="17">
        <v>7</v>
      </c>
      <c r="I59" s="17"/>
      <c r="J59" s="17"/>
      <c r="K59" s="17"/>
    </row>
    <row r="60" spans="1:11">
      <c r="A60" s="53"/>
      <c r="B60" s="53"/>
      <c r="C60" s="14"/>
      <c r="D60" s="62" t="s">
        <v>1039</v>
      </c>
      <c r="E60" s="17" t="s">
        <v>1040</v>
      </c>
      <c r="F60" s="17" t="s">
        <v>1040</v>
      </c>
      <c r="G60" s="17">
        <v>10</v>
      </c>
      <c r="H60" s="17">
        <v>10</v>
      </c>
      <c r="I60" s="17"/>
      <c r="J60" s="17"/>
      <c r="K60" s="17"/>
    </row>
    <row r="61" spans="1:11">
      <c r="A61" s="53"/>
      <c r="B61" s="14" t="s">
        <v>1022</v>
      </c>
      <c r="C61" s="14" t="s">
        <v>1023</v>
      </c>
      <c r="D61" s="40" t="s">
        <v>1041</v>
      </c>
      <c r="E61" s="59">
        <v>0.95</v>
      </c>
      <c r="F61" s="59">
        <v>0.98</v>
      </c>
      <c r="G61" s="17">
        <v>5</v>
      </c>
      <c r="H61" s="17">
        <v>3</v>
      </c>
      <c r="I61" s="17"/>
      <c r="J61" s="17"/>
      <c r="K61" s="17"/>
    </row>
    <row r="62" spans="1:11">
      <c r="A62" s="53"/>
      <c r="B62" s="14"/>
      <c r="C62" s="14"/>
      <c r="D62" s="40"/>
      <c r="E62" s="17"/>
      <c r="F62" s="17"/>
      <c r="G62" s="17"/>
      <c r="H62" s="17"/>
      <c r="I62" s="17"/>
      <c r="J62" s="17"/>
      <c r="K62" s="17"/>
    </row>
    <row r="63" spans="1:11">
      <c r="A63" s="53"/>
      <c r="B63" s="14"/>
      <c r="C63" s="14"/>
      <c r="D63" s="58" t="s">
        <v>1042</v>
      </c>
      <c r="E63" s="59">
        <v>0.95</v>
      </c>
      <c r="F63" s="59">
        <v>0.95</v>
      </c>
      <c r="G63" s="17">
        <v>5</v>
      </c>
      <c r="H63" s="17">
        <v>3</v>
      </c>
      <c r="I63" s="17"/>
      <c r="J63" s="17"/>
      <c r="K63" s="17"/>
    </row>
    <row r="64" ht="22" customHeight="1" spans="1:11">
      <c r="A64" s="60"/>
      <c r="B64" s="14" t="s">
        <v>982</v>
      </c>
      <c r="C64" s="14"/>
      <c r="D64" s="14"/>
      <c r="E64" s="14"/>
      <c r="F64" s="14"/>
      <c r="G64" s="17">
        <f>SUM(G52:G63)</f>
        <v>90</v>
      </c>
      <c r="H64" s="17">
        <f>SUM(H52:H63)</f>
        <v>79</v>
      </c>
      <c r="I64" s="17"/>
      <c r="J64" s="17"/>
      <c r="K64" s="17"/>
    </row>
    <row r="65" ht="27" customHeight="1" spans="1:11">
      <c r="A65" s="14" t="s">
        <v>983</v>
      </c>
      <c r="B65" s="14"/>
      <c r="C65" s="14"/>
      <c r="D65" s="14"/>
      <c r="E65" s="14"/>
      <c r="F65" s="14"/>
      <c r="G65" s="71">
        <f>G64+I44</f>
        <v>100</v>
      </c>
      <c r="H65" s="71">
        <f>H64+K44</f>
        <v>89</v>
      </c>
      <c r="I65" s="64"/>
      <c r="J65" s="65"/>
      <c r="K65" s="66"/>
    </row>
    <row r="66" spans="1:11">
      <c r="A66" s="52" t="s">
        <v>984</v>
      </c>
      <c r="B66" s="40" t="s">
        <v>1043</v>
      </c>
      <c r="C66" s="40"/>
      <c r="D66" s="40"/>
      <c r="E66" s="40"/>
      <c r="F66" s="40"/>
      <c r="G66" s="40"/>
      <c r="H66" s="40"/>
      <c r="I66" s="40"/>
      <c r="J66" s="40"/>
      <c r="K66" s="40"/>
    </row>
    <row r="67" spans="1:11">
      <c r="A67" s="60"/>
      <c r="B67" s="40"/>
      <c r="C67" s="40"/>
      <c r="D67" s="40"/>
      <c r="E67" s="40"/>
      <c r="F67" s="40"/>
      <c r="G67" s="40"/>
      <c r="H67" s="40"/>
      <c r="I67" s="40"/>
      <c r="J67" s="40"/>
      <c r="K67" s="40"/>
    </row>
    <row r="68" ht="21" customHeight="1" spans="1:11">
      <c r="A68" s="40" t="s">
        <v>986</v>
      </c>
      <c r="B68" s="40"/>
      <c r="C68" s="40"/>
      <c r="D68" s="40"/>
      <c r="E68" s="40"/>
      <c r="F68" s="40"/>
      <c r="G68" s="40"/>
      <c r="H68" s="40"/>
      <c r="I68" s="40"/>
      <c r="J68" s="40"/>
      <c r="K68" s="40"/>
    </row>
    <row r="69" spans="1:11">
      <c r="A69" s="41" t="s">
        <v>1025</v>
      </c>
      <c r="B69" s="42"/>
      <c r="C69" s="42"/>
      <c r="D69" s="42"/>
      <c r="E69" s="42"/>
      <c r="F69" s="42"/>
      <c r="G69" s="42"/>
      <c r="H69" s="42"/>
      <c r="I69" s="42"/>
      <c r="J69" s="42"/>
      <c r="K69" s="67"/>
    </row>
    <row r="70" ht="39" customHeight="1" spans="1:11">
      <c r="A70" s="43"/>
      <c r="B70" s="44"/>
      <c r="C70" s="44"/>
      <c r="D70" s="44"/>
      <c r="E70" s="44"/>
      <c r="F70" s="44"/>
      <c r="G70" s="44"/>
      <c r="H70" s="44"/>
      <c r="I70" s="44"/>
      <c r="J70" s="44"/>
      <c r="K70" s="68"/>
    </row>
    <row r="71" hidden="1" spans="1:11">
      <c r="A71" s="43"/>
      <c r="B71" s="44"/>
      <c r="C71" s="44"/>
      <c r="D71" s="44"/>
      <c r="E71" s="44"/>
      <c r="F71" s="44"/>
      <c r="G71" s="44"/>
      <c r="H71" s="44"/>
      <c r="I71" s="44"/>
      <c r="J71" s="44"/>
      <c r="K71" s="68"/>
    </row>
    <row r="72" ht="6" hidden="1" customHeight="1" spans="1:11">
      <c r="A72" s="43"/>
      <c r="B72" s="44"/>
      <c r="C72" s="44"/>
      <c r="D72" s="44"/>
      <c r="E72" s="44"/>
      <c r="F72" s="44"/>
      <c r="G72" s="44"/>
      <c r="H72" s="44"/>
      <c r="I72" s="44"/>
      <c r="J72" s="44"/>
      <c r="K72" s="68"/>
    </row>
    <row r="73" hidden="1" spans="1:11">
      <c r="A73" s="43"/>
      <c r="B73" s="44"/>
      <c r="C73" s="44"/>
      <c r="D73" s="44"/>
      <c r="E73" s="44"/>
      <c r="F73" s="44"/>
      <c r="G73" s="44"/>
      <c r="H73" s="44"/>
      <c r="I73" s="44"/>
      <c r="J73" s="44"/>
      <c r="K73" s="68"/>
    </row>
    <row r="74" ht="69" customHeight="1" spans="1:11">
      <c r="A74" s="45"/>
      <c r="B74" s="46"/>
      <c r="C74" s="46"/>
      <c r="D74" s="46"/>
      <c r="E74" s="46"/>
      <c r="F74" s="46"/>
      <c r="G74" s="46"/>
      <c r="H74" s="46"/>
      <c r="I74" s="46"/>
      <c r="J74" s="46"/>
      <c r="K74" s="69"/>
    </row>
    <row r="75" ht="18" customHeight="1" spans="1:11">
      <c r="A75" s="44"/>
      <c r="B75" s="44"/>
      <c r="C75" s="44"/>
      <c r="D75" s="44"/>
      <c r="E75" s="44"/>
      <c r="F75" s="44"/>
      <c r="G75" s="44"/>
      <c r="H75" s="44"/>
      <c r="I75" s="44"/>
      <c r="J75" s="44"/>
      <c r="K75" s="44"/>
    </row>
    <row r="76" ht="18" customHeight="1" spans="1:11">
      <c r="A76" s="44"/>
      <c r="B76" s="44"/>
      <c r="C76" s="44"/>
      <c r="D76" s="44"/>
      <c r="E76" s="44"/>
      <c r="F76" s="44"/>
      <c r="G76" s="44"/>
      <c r="H76" s="44"/>
      <c r="I76" s="44"/>
      <c r="J76" s="44"/>
      <c r="K76" s="44"/>
    </row>
    <row r="77" ht="18" customHeight="1" spans="11:11">
      <c r="K77" s="1" t="s">
        <v>988</v>
      </c>
    </row>
    <row r="78" ht="42" customHeight="1" spans="1:11">
      <c r="A78" s="11" t="s">
        <v>989</v>
      </c>
      <c r="B78" s="11"/>
      <c r="C78" s="11"/>
      <c r="D78" s="11"/>
      <c r="E78" s="11"/>
      <c r="F78" s="11"/>
      <c r="G78" s="11"/>
      <c r="H78" s="11"/>
      <c r="I78" s="11"/>
      <c r="J78" s="11"/>
      <c r="K78" s="11"/>
    </row>
    <row r="79" ht="18.75" spans="1:11">
      <c r="A79" s="12" t="s">
        <v>990</v>
      </c>
      <c r="B79" s="12"/>
      <c r="C79" s="12"/>
      <c r="D79" s="12"/>
      <c r="E79" s="12"/>
      <c r="F79" s="12"/>
      <c r="G79" s="12"/>
      <c r="H79" s="12"/>
      <c r="I79" s="12"/>
      <c r="J79" s="12"/>
      <c r="K79" s="12"/>
    </row>
    <row r="80" spans="1:11">
      <c r="A80" s="13" t="s">
        <v>991</v>
      </c>
      <c r="B80" s="13"/>
      <c r="C80" s="13"/>
      <c r="D80" s="13"/>
      <c r="E80" s="13"/>
      <c r="F80" s="13"/>
      <c r="G80" s="13"/>
      <c r="H80" s="13"/>
      <c r="I80" s="13"/>
      <c r="J80" s="13"/>
      <c r="K80" s="13"/>
    </row>
    <row r="81" ht="15" customHeight="1" spans="1:11">
      <c r="A81" s="14" t="s">
        <v>992</v>
      </c>
      <c r="B81" s="14"/>
      <c r="C81" s="14"/>
      <c r="D81" s="48" t="s">
        <v>1044</v>
      </c>
      <c r="E81" s="49"/>
      <c r="F81" s="49"/>
      <c r="G81" s="49"/>
      <c r="H81" s="49"/>
      <c r="I81" s="49"/>
      <c r="J81" s="49"/>
      <c r="K81" s="49"/>
    </row>
    <row r="82" ht="24" customHeight="1" spans="1:11">
      <c r="A82" s="14" t="s">
        <v>919</v>
      </c>
      <c r="B82" s="14"/>
      <c r="C82" s="14"/>
      <c r="D82" s="38" t="s">
        <v>1027</v>
      </c>
      <c r="E82" s="38"/>
      <c r="F82" s="38" t="s">
        <v>921</v>
      </c>
      <c r="G82" s="38" t="s">
        <v>995</v>
      </c>
      <c r="H82" s="38"/>
      <c r="I82" s="38"/>
      <c r="J82" s="38"/>
      <c r="K82" s="38"/>
    </row>
    <row r="83" spans="1:11">
      <c r="A83" s="18" t="s">
        <v>996</v>
      </c>
      <c r="B83" s="19"/>
      <c r="C83" s="20"/>
      <c r="D83" s="14" t="s">
        <v>924</v>
      </c>
      <c r="E83" s="14" t="s">
        <v>925</v>
      </c>
      <c r="F83" s="14" t="s">
        <v>926</v>
      </c>
      <c r="G83" s="14" t="s">
        <v>927</v>
      </c>
      <c r="H83" s="14"/>
      <c r="I83" s="14" t="s">
        <v>928</v>
      </c>
      <c r="J83" s="14" t="s">
        <v>929</v>
      </c>
      <c r="K83" s="14" t="s">
        <v>930</v>
      </c>
    </row>
    <row r="84" spans="1:11">
      <c r="A84" s="22"/>
      <c r="B84" s="23"/>
      <c r="C84" s="24"/>
      <c r="D84" s="14" t="s">
        <v>931</v>
      </c>
      <c r="E84" s="17">
        <v>0</v>
      </c>
      <c r="F84" s="72">
        <v>12646942.22</v>
      </c>
      <c r="G84" s="72">
        <v>12646942.22</v>
      </c>
      <c r="H84" s="17"/>
      <c r="I84" s="17">
        <v>10</v>
      </c>
      <c r="J84" s="70">
        <f>G84/F84</f>
        <v>1</v>
      </c>
      <c r="K84" s="17">
        <f>J84*10</f>
        <v>10</v>
      </c>
    </row>
    <row r="85" spans="1:11">
      <c r="A85" s="22"/>
      <c r="B85" s="23"/>
      <c r="C85" s="24"/>
      <c r="D85" s="14" t="s">
        <v>999</v>
      </c>
      <c r="E85" s="17"/>
      <c r="F85" s="72">
        <v>12646942.22</v>
      </c>
      <c r="G85" s="72">
        <v>12646942.22</v>
      </c>
      <c r="H85" s="17"/>
      <c r="I85" s="17" t="s">
        <v>826</v>
      </c>
      <c r="J85" s="17" t="s">
        <v>826</v>
      </c>
      <c r="K85" s="17" t="s">
        <v>826</v>
      </c>
    </row>
    <row r="86" spans="1:11">
      <c r="A86" s="22"/>
      <c r="B86" s="23"/>
      <c r="C86" s="24"/>
      <c r="D86" s="28" t="s">
        <v>1000</v>
      </c>
      <c r="E86" s="17"/>
      <c r="F86" s="17">
        <v>12646942.22</v>
      </c>
      <c r="G86" s="17">
        <v>12646942.22</v>
      </c>
      <c r="H86" s="17"/>
      <c r="I86" s="17" t="s">
        <v>826</v>
      </c>
      <c r="J86" s="17" t="s">
        <v>826</v>
      </c>
      <c r="K86" s="17" t="s">
        <v>826</v>
      </c>
    </row>
    <row r="87" spans="1:11">
      <c r="A87" s="22"/>
      <c r="B87" s="23"/>
      <c r="C87" s="24"/>
      <c r="D87" s="28" t="s">
        <v>1001</v>
      </c>
      <c r="E87" s="17"/>
      <c r="F87" s="17"/>
      <c r="G87" s="17"/>
      <c r="H87" s="17"/>
      <c r="I87" s="17" t="s">
        <v>826</v>
      </c>
      <c r="J87" s="17" t="s">
        <v>826</v>
      </c>
      <c r="K87" s="17" t="s">
        <v>826</v>
      </c>
    </row>
    <row r="88" spans="1:11">
      <c r="A88" s="29"/>
      <c r="B88" s="30"/>
      <c r="C88" s="31"/>
      <c r="D88" s="14" t="s">
        <v>932</v>
      </c>
      <c r="E88" s="17"/>
      <c r="F88" s="17"/>
      <c r="G88" s="17"/>
      <c r="H88" s="17"/>
      <c r="I88" s="17" t="s">
        <v>826</v>
      </c>
      <c r="J88" s="17" t="s">
        <v>826</v>
      </c>
      <c r="K88" s="17" t="s">
        <v>826</v>
      </c>
    </row>
    <row r="89" spans="1:11">
      <c r="A89" s="14" t="s">
        <v>933</v>
      </c>
      <c r="B89" s="14" t="s">
        <v>934</v>
      </c>
      <c r="C89" s="14"/>
      <c r="D89" s="14"/>
      <c r="E89" s="14"/>
      <c r="F89" s="14" t="s">
        <v>935</v>
      </c>
      <c r="G89" s="14"/>
      <c r="H89" s="14"/>
      <c r="I89" s="14"/>
      <c r="J89" s="14"/>
      <c r="K89" s="14"/>
    </row>
    <row r="90" ht="36" customHeight="1" spans="1:11">
      <c r="A90" s="14"/>
      <c r="B90" s="16" t="s">
        <v>1045</v>
      </c>
      <c r="C90" s="17"/>
      <c r="D90" s="17"/>
      <c r="E90" s="17"/>
      <c r="F90" s="16" t="s">
        <v>1046</v>
      </c>
      <c r="G90" s="17"/>
      <c r="H90" s="17"/>
      <c r="I90" s="17"/>
      <c r="J90" s="17"/>
      <c r="K90" s="17"/>
    </row>
    <row r="91" ht="25.5" spans="1:11">
      <c r="A91" s="52" t="s">
        <v>1004</v>
      </c>
      <c r="B91" s="14" t="s">
        <v>939</v>
      </c>
      <c r="C91" s="14" t="s">
        <v>940</v>
      </c>
      <c r="D91" s="14" t="s">
        <v>941</v>
      </c>
      <c r="E91" s="14" t="s">
        <v>1005</v>
      </c>
      <c r="F91" s="14" t="s">
        <v>1006</v>
      </c>
      <c r="G91" s="14" t="s">
        <v>928</v>
      </c>
      <c r="H91" s="14" t="s">
        <v>930</v>
      </c>
      <c r="I91" s="14" t="s">
        <v>944</v>
      </c>
      <c r="J91" s="14"/>
      <c r="K91" s="14"/>
    </row>
    <row r="92" spans="1:11">
      <c r="A92" s="53"/>
      <c r="B92" s="73" t="s">
        <v>1029</v>
      </c>
      <c r="C92" s="73" t="s">
        <v>1047</v>
      </c>
      <c r="D92" s="74" t="s">
        <v>1048</v>
      </c>
      <c r="E92" s="17">
        <v>17179</v>
      </c>
      <c r="F92" s="17">
        <v>17179</v>
      </c>
      <c r="G92" s="17">
        <v>10</v>
      </c>
      <c r="H92" s="17">
        <v>10</v>
      </c>
      <c r="I92" s="17"/>
      <c r="J92" s="17"/>
      <c r="K92" s="17"/>
    </row>
    <row r="93" spans="1:11">
      <c r="A93" s="53"/>
      <c r="B93" s="75"/>
      <c r="C93" s="73" t="s">
        <v>1011</v>
      </c>
      <c r="D93" s="76" t="s">
        <v>954</v>
      </c>
      <c r="E93" s="59">
        <v>1</v>
      </c>
      <c r="F93" s="59">
        <v>1</v>
      </c>
      <c r="G93" s="17">
        <v>10</v>
      </c>
      <c r="H93" s="17">
        <v>10</v>
      </c>
      <c r="I93" s="17"/>
      <c r="J93" s="17"/>
      <c r="K93" s="17"/>
    </row>
    <row r="94" spans="1:11">
      <c r="A94" s="53"/>
      <c r="B94" s="75"/>
      <c r="C94" s="73" t="s">
        <v>1013</v>
      </c>
      <c r="D94" s="76" t="s">
        <v>1049</v>
      </c>
      <c r="E94" s="59">
        <v>0.95</v>
      </c>
      <c r="F94" s="59">
        <v>0.98</v>
      </c>
      <c r="G94" s="17">
        <v>15</v>
      </c>
      <c r="H94" s="17">
        <v>13</v>
      </c>
      <c r="I94" s="17"/>
      <c r="J94" s="17"/>
      <c r="K94" s="17"/>
    </row>
    <row r="95" spans="1:11">
      <c r="A95" s="53"/>
      <c r="B95" s="75"/>
      <c r="C95" s="52" t="s">
        <v>1016</v>
      </c>
      <c r="D95" s="77" t="s">
        <v>1050</v>
      </c>
      <c r="E95" s="78" t="s">
        <v>1051</v>
      </c>
      <c r="F95" s="78" t="s">
        <v>1051</v>
      </c>
      <c r="G95" s="17">
        <v>5</v>
      </c>
      <c r="H95" s="17">
        <v>5</v>
      </c>
      <c r="I95" s="17"/>
      <c r="J95" s="17"/>
      <c r="K95" s="17"/>
    </row>
    <row r="96" spans="1:11">
      <c r="A96" s="53"/>
      <c r="B96" s="79"/>
      <c r="C96" s="53"/>
      <c r="D96" s="77" t="s">
        <v>1052</v>
      </c>
      <c r="E96" s="80" t="s">
        <v>1053</v>
      </c>
      <c r="F96" s="80" t="s">
        <v>1053</v>
      </c>
      <c r="G96" s="17">
        <v>5</v>
      </c>
      <c r="H96" s="17">
        <v>5</v>
      </c>
      <c r="I96" s="17"/>
      <c r="J96" s="17"/>
      <c r="K96" s="17"/>
    </row>
    <row r="97" spans="1:11">
      <c r="A97" s="53"/>
      <c r="B97" s="75"/>
      <c r="C97" s="60"/>
      <c r="D97" s="77" t="s">
        <v>1017</v>
      </c>
      <c r="E97" s="80" t="s">
        <v>1054</v>
      </c>
      <c r="F97" s="80" t="s">
        <v>1054</v>
      </c>
      <c r="G97" s="17">
        <v>5</v>
      </c>
      <c r="H97" s="17">
        <v>5</v>
      </c>
      <c r="I97" s="64"/>
      <c r="J97" s="65"/>
      <c r="K97" s="66"/>
    </row>
    <row r="98" ht="25.5" spans="1:11">
      <c r="A98" s="53"/>
      <c r="B98" s="73" t="s">
        <v>1055</v>
      </c>
      <c r="C98" s="61" t="s">
        <v>1056</v>
      </c>
      <c r="D98" s="74" t="s">
        <v>1057</v>
      </c>
      <c r="E98" s="17" t="s">
        <v>1058</v>
      </c>
      <c r="F98" s="17" t="s">
        <v>1059</v>
      </c>
      <c r="G98" s="17">
        <v>15</v>
      </c>
      <c r="H98" s="17">
        <v>11</v>
      </c>
      <c r="I98" s="17"/>
      <c r="J98" s="17"/>
      <c r="K98" s="17"/>
    </row>
    <row r="99" ht="25.5" spans="1:11">
      <c r="A99" s="53"/>
      <c r="B99" s="81"/>
      <c r="C99" s="61" t="s">
        <v>1060</v>
      </c>
      <c r="D99" s="74" t="s">
        <v>1061</v>
      </c>
      <c r="E99" s="17" t="s">
        <v>1058</v>
      </c>
      <c r="F99" s="17" t="s">
        <v>1059</v>
      </c>
      <c r="G99" s="17">
        <v>15</v>
      </c>
      <c r="H99" s="17">
        <v>11</v>
      </c>
      <c r="I99" s="17"/>
      <c r="J99" s="17"/>
      <c r="K99" s="17"/>
    </row>
    <row r="100" ht="16" customHeight="1" spans="1:11">
      <c r="A100" s="53"/>
      <c r="B100" s="82" t="s">
        <v>1062</v>
      </c>
      <c r="C100" s="83" t="s">
        <v>1063</v>
      </c>
      <c r="D100" s="61" t="s">
        <v>1064</v>
      </c>
      <c r="E100" s="59">
        <v>0.95</v>
      </c>
      <c r="F100" s="59">
        <v>0.98</v>
      </c>
      <c r="G100" s="17">
        <v>5</v>
      </c>
      <c r="H100" s="17">
        <v>4</v>
      </c>
      <c r="I100" s="64"/>
      <c r="J100" s="65"/>
      <c r="K100" s="66"/>
    </row>
    <row r="101" ht="16" customHeight="1" spans="1:11">
      <c r="A101" s="53"/>
      <c r="B101" s="84"/>
      <c r="C101" s="85"/>
      <c r="D101" s="86" t="s">
        <v>1065</v>
      </c>
      <c r="E101" s="87">
        <v>0.95</v>
      </c>
      <c r="F101" s="88">
        <v>0.95</v>
      </c>
      <c r="G101" s="17">
        <v>5</v>
      </c>
      <c r="H101" s="17">
        <v>4</v>
      </c>
      <c r="I101" s="17"/>
      <c r="J101" s="17"/>
      <c r="K101" s="17"/>
    </row>
    <row r="102" ht="16" customHeight="1" spans="1:11">
      <c r="A102" s="60"/>
      <c r="B102" s="89" t="s">
        <v>982</v>
      </c>
      <c r="C102" s="89"/>
      <c r="D102" s="89"/>
      <c r="E102" s="89"/>
      <c r="F102" s="89"/>
      <c r="G102" s="17">
        <f>SUM(G92:G101)</f>
        <v>90</v>
      </c>
      <c r="H102" s="17">
        <f>SUM(H92:H101)</f>
        <v>78</v>
      </c>
      <c r="I102" s="64"/>
      <c r="J102" s="65"/>
      <c r="K102" s="66"/>
    </row>
    <row r="103" spans="1:11">
      <c r="A103" s="14" t="s">
        <v>983</v>
      </c>
      <c r="B103" s="14"/>
      <c r="C103" s="14"/>
      <c r="D103" s="14"/>
      <c r="E103" s="14"/>
      <c r="F103" s="14"/>
      <c r="G103" s="71">
        <f>G102+I84</f>
        <v>100</v>
      </c>
      <c r="H103" s="71">
        <f>H102+K84</f>
        <v>88</v>
      </c>
      <c r="I103" s="64"/>
      <c r="J103" s="65"/>
      <c r="K103" s="66"/>
    </row>
    <row r="104" spans="1:11">
      <c r="A104" s="52" t="s">
        <v>984</v>
      </c>
      <c r="B104" s="40" t="s">
        <v>1066</v>
      </c>
      <c r="C104" s="40"/>
      <c r="D104" s="40"/>
      <c r="E104" s="40"/>
      <c r="F104" s="40"/>
      <c r="G104" s="40"/>
      <c r="H104" s="40"/>
      <c r="I104" s="40"/>
      <c r="J104" s="40"/>
      <c r="K104" s="40"/>
    </row>
    <row r="105" spans="1:11">
      <c r="A105" s="60"/>
      <c r="B105" s="40"/>
      <c r="C105" s="40"/>
      <c r="D105" s="40"/>
      <c r="E105" s="40"/>
      <c r="F105" s="40"/>
      <c r="G105" s="40"/>
      <c r="H105" s="40"/>
      <c r="I105" s="40"/>
      <c r="J105" s="40"/>
      <c r="K105" s="40"/>
    </row>
    <row r="106" ht="24" customHeight="1" spans="1:11">
      <c r="A106" s="40" t="s">
        <v>986</v>
      </c>
      <c r="B106" s="40"/>
      <c r="C106" s="40"/>
      <c r="D106" s="40"/>
      <c r="E106" s="40"/>
      <c r="F106" s="40"/>
      <c r="G106" s="40"/>
      <c r="H106" s="40"/>
      <c r="I106" s="40"/>
      <c r="J106" s="40"/>
      <c r="K106" s="40"/>
    </row>
    <row r="107" spans="1:11">
      <c r="A107" s="41" t="s">
        <v>1025</v>
      </c>
      <c r="B107" s="42"/>
      <c r="C107" s="42"/>
      <c r="D107" s="42"/>
      <c r="E107" s="42"/>
      <c r="F107" s="42"/>
      <c r="G107" s="42"/>
      <c r="H107" s="42"/>
      <c r="I107" s="42"/>
      <c r="J107" s="42"/>
      <c r="K107" s="67"/>
    </row>
    <row r="108" spans="1:11">
      <c r="A108" s="43"/>
      <c r="B108" s="44"/>
      <c r="C108" s="44"/>
      <c r="D108" s="44"/>
      <c r="E108" s="44"/>
      <c r="F108" s="44"/>
      <c r="G108" s="44"/>
      <c r="H108" s="44"/>
      <c r="I108" s="44"/>
      <c r="J108" s="44"/>
      <c r="K108" s="68"/>
    </row>
    <row r="109" ht="10" customHeight="1" spans="1:11">
      <c r="A109" s="43"/>
      <c r="B109" s="44"/>
      <c r="C109" s="44"/>
      <c r="D109" s="44"/>
      <c r="E109" s="44"/>
      <c r="F109" s="44"/>
      <c r="G109" s="44"/>
      <c r="H109" s="44"/>
      <c r="I109" s="44"/>
      <c r="J109" s="44"/>
      <c r="K109" s="68"/>
    </row>
    <row r="110" hidden="1" spans="1:11">
      <c r="A110" s="43"/>
      <c r="B110" s="44"/>
      <c r="C110" s="44"/>
      <c r="D110" s="44"/>
      <c r="E110" s="44"/>
      <c r="F110" s="44"/>
      <c r="G110" s="44"/>
      <c r="H110" s="44"/>
      <c r="I110" s="44"/>
      <c r="J110" s="44"/>
      <c r="K110" s="68"/>
    </row>
    <row r="111" hidden="1" spans="1:11">
      <c r="A111" s="43"/>
      <c r="B111" s="44"/>
      <c r="C111" s="44"/>
      <c r="D111" s="44"/>
      <c r="E111" s="44"/>
      <c r="F111" s="44"/>
      <c r="G111" s="44"/>
      <c r="H111" s="44"/>
      <c r="I111" s="44"/>
      <c r="J111" s="44"/>
      <c r="K111" s="68"/>
    </row>
    <row r="112" ht="82" customHeight="1" spans="1:11">
      <c r="A112" s="45"/>
      <c r="B112" s="46"/>
      <c r="C112" s="46"/>
      <c r="D112" s="46"/>
      <c r="E112" s="46"/>
      <c r="F112" s="46"/>
      <c r="G112" s="46"/>
      <c r="H112" s="46"/>
      <c r="I112" s="46"/>
      <c r="J112" s="46"/>
      <c r="K112" s="69"/>
    </row>
    <row r="113" spans="1:11">
      <c r="A113" s="47"/>
      <c r="B113" s="47"/>
      <c r="C113" s="47"/>
      <c r="D113" s="47"/>
      <c r="E113" s="47"/>
      <c r="F113" s="47"/>
      <c r="G113" s="47"/>
      <c r="H113" s="47"/>
      <c r="I113" s="47"/>
      <c r="J113" s="47"/>
      <c r="K113" s="47"/>
    </row>
    <row r="114" spans="11:11">
      <c r="K114" s="1" t="s">
        <v>988</v>
      </c>
    </row>
    <row r="115" ht="28.5" spans="1:11">
      <c r="A115" s="11" t="s">
        <v>989</v>
      </c>
      <c r="B115" s="11"/>
      <c r="C115" s="11"/>
      <c r="D115" s="11"/>
      <c r="E115" s="11"/>
      <c r="F115" s="11"/>
      <c r="G115" s="11"/>
      <c r="H115" s="11"/>
      <c r="I115" s="11"/>
      <c r="J115" s="11"/>
      <c r="K115" s="11"/>
    </row>
    <row r="116" ht="18.75" spans="1:11">
      <c r="A116" s="12" t="s">
        <v>990</v>
      </c>
      <c r="B116" s="12"/>
      <c r="C116" s="12"/>
      <c r="D116" s="12"/>
      <c r="E116" s="12"/>
      <c r="F116" s="12"/>
      <c r="G116" s="12"/>
      <c r="H116" s="12"/>
      <c r="I116" s="12"/>
      <c r="J116" s="12"/>
      <c r="K116" s="12"/>
    </row>
    <row r="117" spans="1:11">
      <c r="A117" s="13" t="s">
        <v>991</v>
      </c>
      <c r="B117" s="13"/>
      <c r="C117" s="13"/>
      <c r="D117" s="13"/>
      <c r="E117" s="13"/>
      <c r="F117" s="13"/>
      <c r="G117" s="13"/>
      <c r="H117" s="13"/>
      <c r="I117" s="13"/>
      <c r="J117" s="13"/>
      <c r="K117" s="13"/>
    </row>
    <row r="118" spans="1:11">
      <c r="A118" s="14" t="s">
        <v>992</v>
      </c>
      <c r="B118" s="14"/>
      <c r="C118" s="14"/>
      <c r="D118" s="48" t="s">
        <v>1067</v>
      </c>
      <c r="E118" s="49"/>
      <c r="F118" s="49"/>
      <c r="G118" s="49"/>
      <c r="H118" s="49"/>
      <c r="I118" s="49"/>
      <c r="J118" s="49"/>
      <c r="K118" s="49"/>
    </row>
    <row r="119" spans="1:11">
      <c r="A119" s="14" t="s">
        <v>919</v>
      </c>
      <c r="B119" s="14"/>
      <c r="C119" s="14"/>
      <c r="D119" s="38" t="s">
        <v>1027</v>
      </c>
      <c r="E119" s="38"/>
      <c r="F119" s="38" t="s">
        <v>921</v>
      </c>
      <c r="G119" s="38" t="s">
        <v>995</v>
      </c>
      <c r="H119" s="38"/>
      <c r="I119" s="38"/>
      <c r="J119" s="38"/>
      <c r="K119" s="38"/>
    </row>
    <row r="120" spans="1:11">
      <c r="A120" s="18" t="s">
        <v>996</v>
      </c>
      <c r="B120" s="19"/>
      <c r="C120" s="20"/>
      <c r="D120" s="14" t="s">
        <v>924</v>
      </c>
      <c r="E120" s="14" t="s">
        <v>925</v>
      </c>
      <c r="F120" s="14" t="s">
        <v>926</v>
      </c>
      <c r="G120" s="14" t="s">
        <v>927</v>
      </c>
      <c r="H120" s="14"/>
      <c r="I120" s="14" t="s">
        <v>928</v>
      </c>
      <c r="J120" s="14" t="s">
        <v>929</v>
      </c>
      <c r="K120" s="14" t="s">
        <v>930</v>
      </c>
    </row>
    <row r="121" spans="1:11">
      <c r="A121" s="22"/>
      <c r="B121" s="23"/>
      <c r="C121" s="24"/>
      <c r="D121" s="14" t="s">
        <v>931</v>
      </c>
      <c r="E121" s="17">
        <v>0</v>
      </c>
      <c r="F121" s="72">
        <v>27514783.73</v>
      </c>
      <c r="G121" s="72">
        <v>27514783.73</v>
      </c>
      <c r="H121" s="17"/>
      <c r="I121" s="17">
        <v>10</v>
      </c>
      <c r="J121" s="70">
        <f>G122/F122</f>
        <v>1</v>
      </c>
      <c r="K121" s="17">
        <f>J121*10</f>
        <v>10</v>
      </c>
    </row>
    <row r="122" spans="1:11">
      <c r="A122" s="22"/>
      <c r="B122" s="23"/>
      <c r="C122" s="24"/>
      <c r="D122" s="14" t="s">
        <v>999</v>
      </c>
      <c r="E122" s="17"/>
      <c r="F122" s="72">
        <v>27514783.73</v>
      </c>
      <c r="G122" s="72">
        <v>27514783.73</v>
      </c>
      <c r="H122" s="17"/>
      <c r="I122" s="17" t="s">
        <v>826</v>
      </c>
      <c r="J122" s="17" t="s">
        <v>826</v>
      </c>
      <c r="K122" s="17" t="s">
        <v>826</v>
      </c>
    </row>
    <row r="123" spans="1:11">
      <c r="A123" s="22"/>
      <c r="B123" s="23"/>
      <c r="C123" s="24"/>
      <c r="D123" s="28" t="s">
        <v>1000</v>
      </c>
      <c r="E123" s="17"/>
      <c r="F123" s="72">
        <v>27514783.73</v>
      </c>
      <c r="G123" s="72">
        <v>27514783.73</v>
      </c>
      <c r="H123" s="17"/>
      <c r="I123" s="17" t="s">
        <v>826</v>
      </c>
      <c r="J123" s="17" t="s">
        <v>826</v>
      </c>
      <c r="K123" s="17" t="s">
        <v>826</v>
      </c>
    </row>
    <row r="124" spans="1:11">
      <c r="A124" s="22"/>
      <c r="B124" s="23"/>
      <c r="C124" s="24"/>
      <c r="D124" s="28" t="s">
        <v>1001</v>
      </c>
      <c r="E124" s="17"/>
      <c r="F124" s="72"/>
      <c r="G124" s="17"/>
      <c r="H124" s="17"/>
      <c r="I124" s="17" t="s">
        <v>826</v>
      </c>
      <c r="J124" s="17" t="s">
        <v>826</v>
      </c>
      <c r="K124" s="17" t="s">
        <v>826</v>
      </c>
    </row>
    <row r="125" spans="1:11">
      <c r="A125" s="29"/>
      <c r="B125" s="30"/>
      <c r="C125" s="31"/>
      <c r="D125" s="14" t="s">
        <v>932</v>
      </c>
      <c r="E125" s="17"/>
      <c r="F125" s="17"/>
      <c r="G125" s="17"/>
      <c r="H125" s="17"/>
      <c r="I125" s="17" t="s">
        <v>826</v>
      </c>
      <c r="J125" s="17" t="s">
        <v>826</v>
      </c>
      <c r="K125" s="17" t="s">
        <v>826</v>
      </c>
    </row>
    <row r="126" spans="1:11">
      <c r="A126" s="14" t="s">
        <v>933</v>
      </c>
      <c r="B126" s="14" t="s">
        <v>934</v>
      </c>
      <c r="C126" s="14"/>
      <c r="D126" s="14"/>
      <c r="E126" s="14"/>
      <c r="F126" s="14" t="s">
        <v>935</v>
      </c>
      <c r="G126" s="14"/>
      <c r="H126" s="14"/>
      <c r="I126" s="14"/>
      <c r="J126" s="14"/>
      <c r="K126" s="14"/>
    </row>
    <row r="127" ht="45" customHeight="1" spans="1:11">
      <c r="A127" s="14"/>
      <c r="B127" s="90" t="s">
        <v>1068</v>
      </c>
      <c r="C127" s="91"/>
      <c r="D127" s="91"/>
      <c r="E127" s="91"/>
      <c r="F127" s="90" t="s">
        <v>1069</v>
      </c>
      <c r="G127" s="91"/>
      <c r="H127" s="91"/>
      <c r="I127" s="91"/>
      <c r="J127" s="91"/>
      <c r="K127" s="91"/>
    </row>
    <row r="128" ht="25.5" spans="1:11">
      <c r="A128" s="52" t="s">
        <v>1004</v>
      </c>
      <c r="B128" s="14" t="s">
        <v>939</v>
      </c>
      <c r="C128" s="14" t="s">
        <v>940</v>
      </c>
      <c r="D128" s="14" t="s">
        <v>941</v>
      </c>
      <c r="E128" s="14" t="s">
        <v>1005</v>
      </c>
      <c r="F128" s="14" t="s">
        <v>1006</v>
      </c>
      <c r="G128" s="14" t="s">
        <v>928</v>
      </c>
      <c r="H128" s="14" t="s">
        <v>930</v>
      </c>
      <c r="I128" s="14" t="s">
        <v>944</v>
      </c>
      <c r="J128" s="14"/>
      <c r="K128" s="14"/>
    </row>
    <row r="129" spans="1:11">
      <c r="A129" s="53"/>
      <c r="B129" s="73" t="s">
        <v>1029</v>
      </c>
      <c r="C129" s="89" t="s">
        <v>1008</v>
      </c>
      <c r="D129" s="76" t="s">
        <v>1070</v>
      </c>
      <c r="E129" s="92" t="s">
        <v>1071</v>
      </c>
      <c r="F129" s="89">
        <v>36336</v>
      </c>
      <c r="G129" s="89">
        <v>10</v>
      </c>
      <c r="H129" s="89">
        <v>10</v>
      </c>
      <c r="I129" s="17"/>
      <c r="J129" s="17"/>
      <c r="K129" s="17"/>
    </row>
    <row r="130" ht="24" spans="1:11">
      <c r="A130" s="53"/>
      <c r="B130" s="75"/>
      <c r="C130" s="89"/>
      <c r="D130" s="76" t="s">
        <v>1072</v>
      </c>
      <c r="E130" s="93">
        <v>1</v>
      </c>
      <c r="F130" s="93">
        <v>1</v>
      </c>
      <c r="G130" s="89">
        <v>5</v>
      </c>
      <c r="H130" s="89">
        <v>5</v>
      </c>
      <c r="I130" s="17"/>
      <c r="J130" s="17"/>
      <c r="K130" s="17"/>
    </row>
    <row r="131" spans="1:11">
      <c r="A131" s="53"/>
      <c r="B131" s="75"/>
      <c r="C131" s="89" t="s">
        <v>1011</v>
      </c>
      <c r="D131" s="76" t="s">
        <v>1073</v>
      </c>
      <c r="E131" s="94" t="s">
        <v>1074</v>
      </c>
      <c r="F131" s="89">
        <v>100</v>
      </c>
      <c r="G131" s="89">
        <v>10</v>
      </c>
      <c r="H131" s="89">
        <v>10</v>
      </c>
      <c r="I131" s="17"/>
      <c r="J131" s="17"/>
      <c r="K131" s="17"/>
    </row>
    <row r="132" spans="1:11">
      <c r="A132" s="53"/>
      <c r="B132" s="75"/>
      <c r="C132" s="89" t="s">
        <v>1013</v>
      </c>
      <c r="D132" s="76" t="s">
        <v>1075</v>
      </c>
      <c r="E132" s="94" t="s">
        <v>980</v>
      </c>
      <c r="F132" s="93">
        <v>0.9</v>
      </c>
      <c r="G132" s="89">
        <v>5</v>
      </c>
      <c r="H132" s="89">
        <v>4</v>
      </c>
      <c r="I132" s="17"/>
      <c r="J132" s="17"/>
      <c r="K132" s="17"/>
    </row>
    <row r="133" spans="1:11">
      <c r="A133" s="53"/>
      <c r="B133" s="75"/>
      <c r="C133" s="89"/>
      <c r="D133" s="76" t="s">
        <v>1076</v>
      </c>
      <c r="E133" s="94" t="s">
        <v>980</v>
      </c>
      <c r="F133" s="95">
        <v>0.95</v>
      </c>
      <c r="G133" s="89">
        <v>5</v>
      </c>
      <c r="H133" s="89">
        <v>4</v>
      </c>
      <c r="I133" s="17"/>
      <c r="J133" s="17"/>
      <c r="K133" s="17"/>
    </row>
    <row r="134" spans="1:11">
      <c r="A134" s="53"/>
      <c r="B134" s="75"/>
      <c r="C134" s="89"/>
      <c r="D134" s="76" t="s">
        <v>1077</v>
      </c>
      <c r="E134" s="94" t="s">
        <v>980</v>
      </c>
      <c r="F134" s="93">
        <v>0.98</v>
      </c>
      <c r="G134" s="89">
        <v>5</v>
      </c>
      <c r="H134" s="89">
        <v>5</v>
      </c>
      <c r="I134" s="17"/>
      <c r="J134" s="17"/>
      <c r="K134" s="17"/>
    </row>
    <row r="135" spans="1:11">
      <c r="A135" s="53"/>
      <c r="B135" s="75"/>
      <c r="C135" s="89" t="s">
        <v>1016</v>
      </c>
      <c r="D135" s="76" t="s">
        <v>1078</v>
      </c>
      <c r="E135" s="89">
        <v>3.5</v>
      </c>
      <c r="F135" s="89">
        <v>3.5</v>
      </c>
      <c r="G135" s="89">
        <v>5</v>
      </c>
      <c r="H135" s="89">
        <v>5</v>
      </c>
      <c r="I135" s="17"/>
      <c r="J135" s="17"/>
      <c r="K135" s="17"/>
    </row>
    <row r="136" spans="1:11">
      <c r="A136" s="53"/>
      <c r="B136" s="75"/>
      <c r="C136" s="89"/>
      <c r="D136" s="76" t="s">
        <v>1079</v>
      </c>
      <c r="E136" s="89">
        <v>5</v>
      </c>
      <c r="F136" s="89">
        <v>5</v>
      </c>
      <c r="G136" s="89">
        <v>5</v>
      </c>
      <c r="H136" s="89">
        <v>5</v>
      </c>
      <c r="I136" s="64"/>
      <c r="J136" s="65"/>
      <c r="K136" s="66"/>
    </row>
    <row r="137" spans="1:11">
      <c r="A137" s="53"/>
      <c r="B137" s="89"/>
      <c r="C137" s="89" t="s">
        <v>1060</v>
      </c>
      <c r="D137" s="76" t="s">
        <v>1036</v>
      </c>
      <c r="E137" s="93">
        <v>1</v>
      </c>
      <c r="F137" s="93">
        <v>1</v>
      </c>
      <c r="G137" s="89">
        <v>15</v>
      </c>
      <c r="H137" s="89">
        <v>14</v>
      </c>
      <c r="I137" s="64"/>
      <c r="J137" s="65"/>
      <c r="K137" s="66"/>
    </row>
    <row r="138" spans="1:11">
      <c r="A138" s="53"/>
      <c r="B138" s="89"/>
      <c r="C138" s="89"/>
      <c r="D138" s="76" t="s">
        <v>1080</v>
      </c>
      <c r="E138" s="89" t="s">
        <v>1081</v>
      </c>
      <c r="F138" s="89" t="s">
        <v>1082</v>
      </c>
      <c r="G138" s="89">
        <v>15</v>
      </c>
      <c r="H138" s="89">
        <v>12</v>
      </c>
      <c r="I138" s="64"/>
      <c r="J138" s="65"/>
      <c r="K138" s="66"/>
    </row>
    <row r="139" spans="1:11">
      <c r="A139" s="53"/>
      <c r="B139" s="82" t="s">
        <v>1062</v>
      </c>
      <c r="C139" s="85" t="s">
        <v>1063</v>
      </c>
      <c r="D139" s="76" t="s">
        <v>1041</v>
      </c>
      <c r="E139" s="94" t="s">
        <v>980</v>
      </c>
      <c r="F139" s="93">
        <v>0.9</v>
      </c>
      <c r="G139" s="79">
        <v>5</v>
      </c>
      <c r="H139" s="79">
        <v>4</v>
      </c>
      <c r="I139" s="17"/>
      <c r="J139" s="17"/>
      <c r="K139" s="17"/>
    </row>
    <row r="140" spans="1:11">
      <c r="A140" s="53"/>
      <c r="B140" s="84"/>
      <c r="C140" s="85"/>
      <c r="D140" s="96" t="s">
        <v>1083</v>
      </c>
      <c r="E140" s="97" t="s">
        <v>980</v>
      </c>
      <c r="F140" s="98">
        <v>0.9</v>
      </c>
      <c r="G140" s="99">
        <v>5</v>
      </c>
      <c r="H140" s="99">
        <v>4</v>
      </c>
      <c r="I140" s="64"/>
      <c r="J140" s="65"/>
      <c r="K140" s="66"/>
    </row>
    <row r="141" ht="24" customHeight="1" spans="1:11">
      <c r="A141" s="60"/>
      <c r="B141" s="89" t="s">
        <v>982</v>
      </c>
      <c r="C141" s="89"/>
      <c r="D141" s="89"/>
      <c r="E141" s="89"/>
      <c r="F141" s="89"/>
      <c r="G141" s="99">
        <f>SUM(G129:G140)</f>
        <v>90</v>
      </c>
      <c r="H141" s="99">
        <f>SUM(H129:H140)</f>
        <v>82</v>
      </c>
      <c r="I141" s="64"/>
      <c r="J141" s="65"/>
      <c r="K141" s="66"/>
    </row>
    <row r="142" ht="17" customHeight="1" spans="1:11">
      <c r="A142" s="14" t="s">
        <v>983</v>
      </c>
      <c r="B142" s="14"/>
      <c r="C142" s="14"/>
      <c r="D142" s="14"/>
      <c r="E142" s="14"/>
      <c r="F142" s="14"/>
      <c r="G142" s="71">
        <f>G141+I121</f>
        <v>100</v>
      </c>
      <c r="H142" s="71">
        <f>H141+K121</f>
        <v>92</v>
      </c>
      <c r="I142" s="64"/>
      <c r="J142" s="65"/>
      <c r="K142" s="66"/>
    </row>
    <row r="143" spans="1:11">
      <c r="A143" s="52" t="s">
        <v>984</v>
      </c>
      <c r="B143" s="40" t="s">
        <v>1084</v>
      </c>
      <c r="C143" s="40"/>
      <c r="D143" s="40"/>
      <c r="E143" s="40"/>
      <c r="F143" s="40"/>
      <c r="G143" s="40"/>
      <c r="H143" s="40"/>
      <c r="I143" s="40"/>
      <c r="J143" s="40"/>
      <c r="K143" s="40"/>
    </row>
    <row r="144" spans="1:11">
      <c r="A144" s="60"/>
      <c r="B144" s="40"/>
      <c r="C144" s="40"/>
      <c r="D144" s="40"/>
      <c r="E144" s="40"/>
      <c r="F144" s="40"/>
      <c r="G144" s="40"/>
      <c r="H144" s="40"/>
      <c r="I144" s="40"/>
      <c r="J144" s="40"/>
      <c r="K144" s="40"/>
    </row>
    <row r="145" ht="21" customHeight="1" spans="1:11">
      <c r="A145" s="40" t="s">
        <v>986</v>
      </c>
      <c r="B145" s="40"/>
      <c r="C145" s="40"/>
      <c r="D145" s="40"/>
      <c r="E145" s="40"/>
      <c r="F145" s="40"/>
      <c r="G145" s="40"/>
      <c r="H145" s="40"/>
      <c r="I145" s="40"/>
      <c r="J145" s="40"/>
      <c r="K145" s="40"/>
    </row>
    <row r="146" spans="1:11">
      <c r="A146" s="41" t="s">
        <v>1025</v>
      </c>
      <c r="B146" s="42"/>
      <c r="C146" s="42"/>
      <c r="D146" s="42"/>
      <c r="E146" s="42"/>
      <c r="F146" s="42"/>
      <c r="G146" s="42"/>
      <c r="H146" s="42"/>
      <c r="I146" s="42"/>
      <c r="J146" s="42"/>
      <c r="K146" s="67"/>
    </row>
    <row r="147" spans="1:11">
      <c r="A147" s="43"/>
      <c r="B147" s="44"/>
      <c r="C147" s="44"/>
      <c r="D147" s="44"/>
      <c r="E147" s="44"/>
      <c r="F147" s="44"/>
      <c r="G147" s="44"/>
      <c r="H147" s="44"/>
      <c r="I147" s="44"/>
      <c r="J147" s="44"/>
      <c r="K147" s="68"/>
    </row>
    <row r="148" spans="1:11">
      <c r="A148" s="43"/>
      <c r="B148" s="44"/>
      <c r="C148" s="44"/>
      <c r="D148" s="44"/>
      <c r="E148" s="44"/>
      <c r="F148" s="44"/>
      <c r="G148" s="44"/>
      <c r="H148" s="44"/>
      <c r="I148" s="44"/>
      <c r="J148" s="44"/>
      <c r="K148" s="68"/>
    </row>
    <row r="149" spans="1:11">
      <c r="A149" s="43"/>
      <c r="B149" s="44"/>
      <c r="C149" s="44"/>
      <c r="D149" s="44"/>
      <c r="E149" s="44"/>
      <c r="F149" s="44"/>
      <c r="G149" s="44"/>
      <c r="H149" s="44"/>
      <c r="I149" s="44"/>
      <c r="J149" s="44"/>
      <c r="K149" s="68"/>
    </row>
    <row r="150" spans="1:11">
      <c r="A150" s="43"/>
      <c r="B150" s="44"/>
      <c r="C150" s="44"/>
      <c r="D150" s="44"/>
      <c r="E150" s="44"/>
      <c r="F150" s="44"/>
      <c r="G150" s="44"/>
      <c r="H150" s="44"/>
      <c r="I150" s="44"/>
      <c r="J150" s="44"/>
      <c r="K150" s="68"/>
    </row>
    <row r="151" ht="60" customHeight="1" spans="1:11">
      <c r="A151" s="45"/>
      <c r="B151" s="46"/>
      <c r="C151" s="46"/>
      <c r="D151" s="46"/>
      <c r="E151" s="46"/>
      <c r="F151" s="46"/>
      <c r="G151" s="46"/>
      <c r="H151" s="46"/>
      <c r="I151" s="46"/>
      <c r="J151" s="46"/>
      <c r="K151" s="69"/>
    </row>
    <row r="153" spans="11:11">
      <c r="K153" s="1" t="s">
        <v>988</v>
      </c>
    </row>
    <row r="154" ht="28.5" spans="1:11">
      <c r="A154" s="11" t="s">
        <v>989</v>
      </c>
      <c r="B154" s="11"/>
      <c r="C154" s="11"/>
      <c r="D154" s="11"/>
      <c r="E154" s="11"/>
      <c r="F154" s="11"/>
      <c r="G154" s="11"/>
      <c r="H154" s="11"/>
      <c r="I154" s="11"/>
      <c r="J154" s="11"/>
      <c r="K154" s="11"/>
    </row>
    <row r="155" ht="18.75" spans="1:11">
      <c r="A155" s="12" t="s">
        <v>990</v>
      </c>
      <c r="B155" s="12"/>
      <c r="C155" s="12"/>
      <c r="D155" s="12"/>
      <c r="E155" s="12"/>
      <c r="F155" s="12"/>
      <c r="G155" s="12"/>
      <c r="H155" s="12"/>
      <c r="I155" s="12"/>
      <c r="J155" s="12"/>
      <c r="K155" s="12"/>
    </row>
    <row r="156" spans="1:11">
      <c r="A156" s="13" t="s">
        <v>991</v>
      </c>
      <c r="B156" s="13"/>
      <c r="C156" s="13"/>
      <c r="D156" s="13"/>
      <c r="E156" s="13"/>
      <c r="F156" s="13"/>
      <c r="G156" s="13"/>
      <c r="H156" s="13"/>
      <c r="I156" s="13"/>
      <c r="J156" s="13"/>
      <c r="K156" s="13"/>
    </row>
    <row r="157" spans="1:11">
      <c r="A157" s="14" t="s">
        <v>992</v>
      </c>
      <c r="B157" s="14"/>
      <c r="C157" s="14"/>
      <c r="D157" s="48" t="s">
        <v>1085</v>
      </c>
      <c r="E157" s="49"/>
      <c r="F157" s="49"/>
      <c r="G157" s="49"/>
      <c r="H157" s="49"/>
      <c r="I157" s="49"/>
      <c r="J157" s="49"/>
      <c r="K157" s="49"/>
    </row>
    <row r="158" spans="1:11">
      <c r="A158" s="14" t="s">
        <v>919</v>
      </c>
      <c r="B158" s="14"/>
      <c r="C158" s="14"/>
      <c r="D158" s="38" t="s">
        <v>1027</v>
      </c>
      <c r="E158" s="38"/>
      <c r="F158" s="38" t="s">
        <v>921</v>
      </c>
      <c r="G158" s="38" t="s">
        <v>995</v>
      </c>
      <c r="H158" s="38"/>
      <c r="I158" s="38"/>
      <c r="J158" s="38"/>
      <c r="K158" s="38"/>
    </row>
    <row r="159" spans="1:11">
      <c r="A159" s="18" t="s">
        <v>996</v>
      </c>
      <c r="B159" s="19"/>
      <c r="C159" s="20"/>
      <c r="D159" s="14" t="s">
        <v>924</v>
      </c>
      <c r="E159" s="14" t="s">
        <v>925</v>
      </c>
      <c r="F159" s="14" t="s">
        <v>926</v>
      </c>
      <c r="G159" s="14" t="s">
        <v>927</v>
      </c>
      <c r="H159" s="14"/>
      <c r="I159" s="14" t="s">
        <v>928</v>
      </c>
      <c r="J159" s="14" t="s">
        <v>929</v>
      </c>
      <c r="K159" s="14" t="s">
        <v>930</v>
      </c>
    </row>
    <row r="160" spans="1:11">
      <c r="A160" s="22"/>
      <c r="B160" s="23"/>
      <c r="C160" s="24"/>
      <c r="D160" s="14" t="s">
        <v>931</v>
      </c>
      <c r="E160" s="17"/>
      <c r="F160" s="72">
        <v>20173008.96</v>
      </c>
      <c r="G160" s="72">
        <v>20173008.96</v>
      </c>
      <c r="H160" s="17"/>
      <c r="I160" s="17">
        <v>10</v>
      </c>
      <c r="J160" s="70">
        <f>G160/F160</f>
        <v>1</v>
      </c>
      <c r="K160" s="17">
        <f>J160*10</f>
        <v>10</v>
      </c>
    </row>
    <row r="161" spans="1:11">
      <c r="A161" s="22"/>
      <c r="B161" s="23"/>
      <c r="C161" s="24"/>
      <c r="D161" s="14" t="s">
        <v>999</v>
      </c>
      <c r="E161" s="17"/>
      <c r="F161" s="72"/>
      <c r="G161" s="72"/>
      <c r="H161" s="17"/>
      <c r="I161" s="17" t="s">
        <v>826</v>
      </c>
      <c r="J161" s="17" t="s">
        <v>826</v>
      </c>
      <c r="K161" s="17" t="s">
        <v>826</v>
      </c>
    </row>
    <row r="162" spans="1:11">
      <c r="A162" s="22"/>
      <c r="B162" s="23"/>
      <c r="C162" s="24"/>
      <c r="D162" s="28" t="s">
        <v>1000</v>
      </c>
      <c r="E162" s="17"/>
      <c r="F162" s="72"/>
      <c r="G162" s="72"/>
      <c r="H162" s="17"/>
      <c r="I162" s="17" t="s">
        <v>826</v>
      </c>
      <c r="J162" s="17" t="s">
        <v>826</v>
      </c>
      <c r="K162" s="17" t="s">
        <v>826</v>
      </c>
    </row>
    <row r="163" spans="1:11">
      <c r="A163" s="22"/>
      <c r="B163" s="23"/>
      <c r="C163" s="24"/>
      <c r="D163" s="28" t="s">
        <v>1001</v>
      </c>
      <c r="E163" s="17"/>
      <c r="F163" s="72"/>
      <c r="G163" s="72"/>
      <c r="H163" s="17"/>
      <c r="I163" s="17" t="s">
        <v>826</v>
      </c>
      <c r="J163" s="17" t="s">
        <v>826</v>
      </c>
      <c r="K163" s="17" t="s">
        <v>826</v>
      </c>
    </row>
    <row r="164" spans="1:11">
      <c r="A164" s="29"/>
      <c r="B164" s="30"/>
      <c r="C164" s="31"/>
      <c r="D164" s="14" t="s">
        <v>932</v>
      </c>
      <c r="E164" s="17"/>
      <c r="F164" s="72">
        <v>20173008.96</v>
      </c>
      <c r="G164" s="72">
        <v>20173008.96</v>
      </c>
      <c r="H164" s="17"/>
      <c r="I164" s="17" t="s">
        <v>826</v>
      </c>
      <c r="J164" s="17" t="s">
        <v>826</v>
      </c>
      <c r="K164" s="17" t="s">
        <v>826</v>
      </c>
    </row>
    <row r="165" spans="1:11">
      <c r="A165" s="14" t="s">
        <v>933</v>
      </c>
      <c r="B165" s="14" t="s">
        <v>934</v>
      </c>
      <c r="C165" s="14"/>
      <c r="D165" s="14"/>
      <c r="E165" s="14"/>
      <c r="F165" s="14" t="s">
        <v>935</v>
      </c>
      <c r="G165" s="14"/>
      <c r="H165" s="14"/>
      <c r="I165" s="14"/>
      <c r="J165" s="14"/>
      <c r="K165" s="14"/>
    </row>
    <row r="166" ht="60" customHeight="1" spans="1:11">
      <c r="A166" s="14"/>
      <c r="B166" s="90" t="s">
        <v>1086</v>
      </c>
      <c r="C166" s="91"/>
      <c r="D166" s="91"/>
      <c r="E166" s="91"/>
      <c r="F166" s="90" t="s">
        <v>1087</v>
      </c>
      <c r="G166" s="91"/>
      <c r="H166" s="91"/>
      <c r="I166" s="91"/>
      <c r="J166" s="91"/>
      <c r="K166" s="91"/>
    </row>
    <row r="167" ht="24" customHeight="1" spans="1:11">
      <c r="A167" s="14" t="s">
        <v>1004</v>
      </c>
      <c r="B167" s="100" t="s">
        <v>939</v>
      </c>
      <c r="C167" s="14" t="s">
        <v>940</v>
      </c>
      <c r="D167" s="14" t="s">
        <v>941</v>
      </c>
      <c r="E167" s="14" t="s">
        <v>1005</v>
      </c>
      <c r="F167" s="14" t="s">
        <v>1006</v>
      </c>
      <c r="G167" s="14" t="s">
        <v>928</v>
      </c>
      <c r="H167" s="14" t="s">
        <v>930</v>
      </c>
      <c r="I167" s="14" t="s">
        <v>944</v>
      </c>
      <c r="J167" s="14"/>
      <c r="K167" s="14"/>
    </row>
    <row r="168" ht="24" customHeight="1" spans="1:11">
      <c r="A168" s="14"/>
      <c r="B168" s="101" t="s">
        <v>945</v>
      </c>
      <c r="C168" s="38" t="s">
        <v>946</v>
      </c>
      <c r="D168" s="36" t="s">
        <v>1088</v>
      </c>
      <c r="E168" s="38" t="s">
        <v>1089</v>
      </c>
      <c r="F168" s="38">
        <v>36336</v>
      </c>
      <c r="G168" s="38">
        <v>12.5</v>
      </c>
      <c r="H168" s="38">
        <v>12.5</v>
      </c>
      <c r="I168" s="17"/>
      <c r="J168" s="17"/>
      <c r="K168" s="17"/>
    </row>
    <row r="169" ht="24" customHeight="1" spans="1:11">
      <c r="A169" s="14"/>
      <c r="B169" s="102"/>
      <c r="C169" s="38"/>
      <c r="D169" s="36" t="s">
        <v>1090</v>
      </c>
      <c r="E169" s="39">
        <v>1</v>
      </c>
      <c r="F169" s="39">
        <v>1</v>
      </c>
      <c r="G169" s="38">
        <v>12.5</v>
      </c>
      <c r="H169" s="38">
        <v>12</v>
      </c>
      <c r="I169" s="64"/>
      <c r="J169" s="65"/>
      <c r="K169" s="66"/>
    </row>
    <row r="170" ht="24" customHeight="1" spans="1:11">
      <c r="A170" s="14"/>
      <c r="B170" s="102"/>
      <c r="C170" s="38" t="s">
        <v>953</v>
      </c>
      <c r="D170" s="36" t="s">
        <v>1091</v>
      </c>
      <c r="E170" s="39" t="s">
        <v>1092</v>
      </c>
      <c r="F170" s="39" t="s">
        <v>1093</v>
      </c>
      <c r="G170" s="38">
        <v>12.5</v>
      </c>
      <c r="H170" s="38">
        <v>12</v>
      </c>
      <c r="I170" s="17"/>
      <c r="J170" s="17"/>
      <c r="K170" s="17"/>
    </row>
    <row r="171" ht="24" customHeight="1" spans="1:11">
      <c r="A171" s="14"/>
      <c r="B171" s="102"/>
      <c r="C171" s="38"/>
      <c r="D171" s="36" t="s">
        <v>1094</v>
      </c>
      <c r="E171" s="39">
        <v>1</v>
      </c>
      <c r="F171" s="39">
        <v>1</v>
      </c>
      <c r="G171" s="38">
        <v>12.5</v>
      </c>
      <c r="H171" s="38">
        <v>12</v>
      </c>
      <c r="I171" s="17"/>
      <c r="J171" s="17"/>
      <c r="K171" s="17"/>
    </row>
    <row r="172" ht="24" customHeight="1" spans="1:11">
      <c r="A172" s="14"/>
      <c r="B172" s="103" t="s">
        <v>968</v>
      </c>
      <c r="C172" s="38" t="s">
        <v>969</v>
      </c>
      <c r="D172" s="36" t="s">
        <v>1095</v>
      </c>
      <c r="E172" s="38" t="s">
        <v>980</v>
      </c>
      <c r="F172" s="39">
        <v>0.98</v>
      </c>
      <c r="G172" s="38">
        <v>15</v>
      </c>
      <c r="H172" s="38">
        <v>12</v>
      </c>
      <c r="I172" s="17"/>
      <c r="J172" s="17"/>
      <c r="K172" s="17"/>
    </row>
    <row r="173" ht="24" customHeight="1" spans="1:11">
      <c r="A173" s="14"/>
      <c r="B173" s="103"/>
      <c r="C173" s="38" t="s">
        <v>972</v>
      </c>
      <c r="D173" s="36" t="s">
        <v>1096</v>
      </c>
      <c r="E173" s="39" t="s">
        <v>1097</v>
      </c>
      <c r="F173" s="39" t="s">
        <v>1098</v>
      </c>
      <c r="G173" s="38">
        <v>15</v>
      </c>
      <c r="H173" s="38">
        <v>12</v>
      </c>
      <c r="I173" s="17"/>
      <c r="J173" s="17"/>
      <c r="K173" s="17"/>
    </row>
    <row r="174" ht="24" customHeight="1" spans="1:11">
      <c r="A174" s="14"/>
      <c r="B174" s="103" t="s">
        <v>977</v>
      </c>
      <c r="C174" s="38" t="s">
        <v>978</v>
      </c>
      <c r="D174" s="36" t="s">
        <v>979</v>
      </c>
      <c r="E174" s="38" t="s">
        <v>980</v>
      </c>
      <c r="F174" s="39">
        <v>0.85</v>
      </c>
      <c r="G174" s="38">
        <v>5</v>
      </c>
      <c r="H174" s="38">
        <v>4</v>
      </c>
      <c r="I174" s="64"/>
      <c r="J174" s="65"/>
      <c r="K174" s="66"/>
    </row>
    <row r="175" ht="24" customHeight="1" spans="1:11">
      <c r="A175" s="14"/>
      <c r="B175" s="103"/>
      <c r="C175" s="38"/>
      <c r="D175" s="36" t="s">
        <v>981</v>
      </c>
      <c r="E175" s="38" t="s">
        <v>980</v>
      </c>
      <c r="F175" s="39">
        <v>0.85</v>
      </c>
      <c r="G175" s="38">
        <v>5</v>
      </c>
      <c r="H175" s="38">
        <v>4</v>
      </c>
      <c r="I175" s="64"/>
      <c r="J175" s="65"/>
      <c r="K175" s="66"/>
    </row>
    <row r="176" ht="24" customHeight="1" spans="1:11">
      <c r="A176" s="14"/>
      <c r="B176" s="104" t="s">
        <v>982</v>
      </c>
      <c r="C176" s="104"/>
      <c r="D176" s="104"/>
      <c r="E176" s="104"/>
      <c r="F176" s="103"/>
      <c r="G176" s="38">
        <f>SUM(G168:G175)</f>
        <v>90</v>
      </c>
      <c r="H176" s="38">
        <f>SUM(H168:H175)</f>
        <v>80.5</v>
      </c>
      <c r="I176" s="64"/>
      <c r="J176" s="65"/>
      <c r="K176" s="66"/>
    </row>
    <row r="177" ht="26" customHeight="1" spans="1:11">
      <c r="A177" s="14"/>
      <c r="B177" s="105" t="s">
        <v>983</v>
      </c>
      <c r="C177" s="105"/>
      <c r="D177" s="105"/>
      <c r="E177" s="105"/>
      <c r="F177" s="100"/>
      <c r="G177" s="71">
        <f>G176+I160</f>
        <v>100</v>
      </c>
      <c r="H177" s="71">
        <f>H176+K160</f>
        <v>90.5</v>
      </c>
      <c r="I177" s="64"/>
      <c r="J177" s="65"/>
      <c r="K177" s="66"/>
    </row>
    <row r="178" spans="1:11">
      <c r="A178" s="52" t="s">
        <v>984</v>
      </c>
      <c r="B178" s="40" t="s">
        <v>1099</v>
      </c>
      <c r="C178" s="40"/>
      <c r="D178" s="40"/>
      <c r="E178" s="40"/>
      <c r="F178" s="40"/>
      <c r="G178" s="40"/>
      <c r="H178" s="40"/>
      <c r="I178" s="40"/>
      <c r="J178" s="40"/>
      <c r="K178" s="40"/>
    </row>
    <row r="179" spans="1:11">
      <c r="A179" s="60"/>
      <c r="B179" s="40"/>
      <c r="C179" s="40"/>
      <c r="D179" s="40"/>
      <c r="E179" s="40"/>
      <c r="F179" s="40"/>
      <c r="G179" s="40"/>
      <c r="H179" s="40"/>
      <c r="I179" s="40"/>
      <c r="J179" s="40"/>
      <c r="K179" s="40"/>
    </row>
    <row r="180" ht="27" customHeight="1" spans="1:11">
      <c r="A180" s="40" t="s">
        <v>986</v>
      </c>
      <c r="B180" s="40"/>
      <c r="C180" s="40"/>
      <c r="D180" s="40"/>
      <c r="E180" s="40"/>
      <c r="F180" s="40"/>
      <c r="G180" s="40"/>
      <c r="H180" s="40"/>
      <c r="I180" s="40"/>
      <c r="J180" s="40"/>
      <c r="K180" s="40"/>
    </row>
    <row r="181" spans="1:11">
      <c r="A181" s="41" t="s">
        <v>1025</v>
      </c>
      <c r="B181" s="42"/>
      <c r="C181" s="42"/>
      <c r="D181" s="42"/>
      <c r="E181" s="42"/>
      <c r="F181" s="42"/>
      <c r="G181" s="42"/>
      <c r="H181" s="42"/>
      <c r="I181" s="42"/>
      <c r="J181" s="42"/>
      <c r="K181" s="67"/>
    </row>
    <row r="182" spans="1:11">
      <c r="A182" s="43"/>
      <c r="B182" s="44"/>
      <c r="C182" s="44"/>
      <c r="D182" s="44"/>
      <c r="E182" s="44"/>
      <c r="F182" s="44"/>
      <c r="G182" s="44"/>
      <c r="H182" s="44"/>
      <c r="I182" s="44"/>
      <c r="J182" s="44"/>
      <c r="K182" s="68"/>
    </row>
    <row r="183" spans="1:11">
      <c r="A183" s="43"/>
      <c r="B183" s="44"/>
      <c r="C183" s="44"/>
      <c r="D183" s="44"/>
      <c r="E183" s="44"/>
      <c r="F183" s="44"/>
      <c r="G183" s="44"/>
      <c r="H183" s="44"/>
      <c r="I183" s="44"/>
      <c r="J183" s="44"/>
      <c r="K183" s="68"/>
    </row>
    <row r="184" spans="1:11">
      <c r="A184" s="43"/>
      <c r="B184" s="44"/>
      <c r="C184" s="44"/>
      <c r="D184" s="44"/>
      <c r="E184" s="44"/>
      <c r="F184" s="44"/>
      <c r="G184" s="44"/>
      <c r="H184" s="44"/>
      <c r="I184" s="44"/>
      <c r="J184" s="44"/>
      <c r="K184" s="68"/>
    </row>
    <row r="185" spans="1:11">
      <c r="A185" s="43"/>
      <c r="B185" s="44"/>
      <c r="C185" s="44"/>
      <c r="D185" s="44"/>
      <c r="E185" s="44"/>
      <c r="F185" s="44"/>
      <c r="G185" s="44"/>
      <c r="H185" s="44"/>
      <c r="I185" s="44"/>
      <c r="J185" s="44"/>
      <c r="K185" s="68"/>
    </row>
    <row r="186" ht="58" customHeight="1" spans="1:11">
      <c r="A186" s="45"/>
      <c r="B186" s="46"/>
      <c r="C186" s="46"/>
      <c r="D186" s="46"/>
      <c r="E186" s="46"/>
      <c r="F186" s="46"/>
      <c r="G186" s="46"/>
      <c r="H186" s="46"/>
      <c r="I186" s="46"/>
      <c r="J186" s="46"/>
      <c r="K186" s="69"/>
    </row>
    <row r="188" spans="11:11">
      <c r="K188" s="1" t="s">
        <v>988</v>
      </c>
    </row>
    <row r="189" ht="28.5" spans="1:11">
      <c r="A189" s="11" t="s">
        <v>989</v>
      </c>
      <c r="B189" s="11"/>
      <c r="C189" s="11"/>
      <c r="D189" s="11"/>
      <c r="E189" s="11"/>
      <c r="F189" s="11"/>
      <c r="G189" s="11"/>
      <c r="H189" s="11"/>
      <c r="I189" s="11"/>
      <c r="J189" s="11"/>
      <c r="K189" s="11"/>
    </row>
    <row r="190" ht="18.75" spans="1:11">
      <c r="A190" s="12" t="s">
        <v>990</v>
      </c>
      <c r="B190" s="12"/>
      <c r="C190" s="12"/>
      <c r="D190" s="12"/>
      <c r="E190" s="12"/>
      <c r="F190" s="12"/>
      <c r="G190" s="12"/>
      <c r="H190" s="12"/>
      <c r="I190" s="12"/>
      <c r="J190" s="12"/>
      <c r="K190" s="12"/>
    </row>
    <row r="191" spans="1:11">
      <c r="A191" s="13" t="s">
        <v>991</v>
      </c>
      <c r="B191" s="13"/>
      <c r="C191" s="13"/>
      <c r="D191" s="13"/>
      <c r="E191" s="13"/>
      <c r="F191" s="13"/>
      <c r="G191" s="13"/>
      <c r="H191" s="13"/>
      <c r="I191" s="13"/>
      <c r="J191" s="13"/>
      <c r="K191" s="13"/>
    </row>
    <row r="192" spans="1:11">
      <c r="A192" s="14" t="s">
        <v>992</v>
      </c>
      <c r="B192" s="14"/>
      <c r="C192" s="14"/>
      <c r="D192" s="48" t="s">
        <v>1100</v>
      </c>
      <c r="E192" s="49"/>
      <c r="F192" s="49"/>
      <c r="G192" s="49"/>
      <c r="H192" s="49"/>
      <c r="I192" s="49"/>
      <c r="J192" s="49"/>
      <c r="K192" s="49"/>
    </row>
    <row r="193" spans="1:11">
      <c r="A193" s="14" t="s">
        <v>919</v>
      </c>
      <c r="B193" s="14"/>
      <c r="C193" s="14"/>
      <c r="D193" s="38" t="s">
        <v>1027</v>
      </c>
      <c r="E193" s="38"/>
      <c r="F193" s="38" t="s">
        <v>921</v>
      </c>
      <c r="G193" s="38" t="s">
        <v>1101</v>
      </c>
      <c r="H193" s="38"/>
      <c r="I193" s="38"/>
      <c r="J193" s="38"/>
      <c r="K193" s="38"/>
    </row>
    <row r="194" spans="1:11">
      <c r="A194" s="18" t="s">
        <v>996</v>
      </c>
      <c r="B194" s="19"/>
      <c r="C194" s="20"/>
      <c r="D194" s="14" t="s">
        <v>924</v>
      </c>
      <c r="E194" s="14" t="s">
        <v>925</v>
      </c>
      <c r="F194" s="14" t="s">
        <v>926</v>
      </c>
      <c r="G194" s="14" t="s">
        <v>927</v>
      </c>
      <c r="H194" s="14"/>
      <c r="I194" s="14" t="s">
        <v>928</v>
      </c>
      <c r="J194" s="14" t="s">
        <v>929</v>
      </c>
      <c r="K194" s="14" t="s">
        <v>930</v>
      </c>
    </row>
    <row r="195" spans="1:11">
      <c r="A195" s="22"/>
      <c r="B195" s="23"/>
      <c r="C195" s="24"/>
      <c r="D195" s="14" t="s">
        <v>931</v>
      </c>
      <c r="E195" s="17">
        <v>0</v>
      </c>
      <c r="F195" s="72">
        <f>F196</f>
        <v>372619.77</v>
      </c>
      <c r="G195" s="72">
        <f>G196</f>
        <v>372619.77</v>
      </c>
      <c r="H195" s="17"/>
      <c r="I195" s="17">
        <v>10</v>
      </c>
      <c r="J195" s="70">
        <f>G196/F196</f>
        <v>1</v>
      </c>
      <c r="K195" s="17">
        <f>J195*10</f>
        <v>10</v>
      </c>
    </row>
    <row r="196" spans="1:11">
      <c r="A196" s="22"/>
      <c r="B196" s="23"/>
      <c r="C196" s="24"/>
      <c r="D196" s="14" t="s">
        <v>999</v>
      </c>
      <c r="E196" s="17"/>
      <c r="F196" s="72">
        <f>329159.77+43460</f>
        <v>372619.77</v>
      </c>
      <c r="G196" s="72">
        <f>329159.77+43460</f>
        <v>372619.77</v>
      </c>
      <c r="H196" s="17"/>
      <c r="I196" s="17" t="s">
        <v>826</v>
      </c>
      <c r="J196" s="17" t="s">
        <v>826</v>
      </c>
      <c r="K196" s="17" t="s">
        <v>826</v>
      </c>
    </row>
    <row r="197" spans="1:11">
      <c r="A197" s="22"/>
      <c r="B197" s="23"/>
      <c r="C197" s="24"/>
      <c r="D197" s="28" t="s">
        <v>1000</v>
      </c>
      <c r="E197" s="17"/>
      <c r="F197" s="72">
        <f>147800+43460</f>
        <v>191260</v>
      </c>
      <c r="G197" s="72">
        <f>147800+43460</f>
        <v>191260</v>
      </c>
      <c r="H197" s="17"/>
      <c r="I197" s="17" t="s">
        <v>826</v>
      </c>
      <c r="J197" s="17" t="s">
        <v>826</v>
      </c>
      <c r="K197" s="17" t="s">
        <v>826</v>
      </c>
    </row>
    <row r="198" spans="1:11">
      <c r="A198" s="22"/>
      <c r="B198" s="23"/>
      <c r="C198" s="24"/>
      <c r="D198" s="28" t="s">
        <v>1001</v>
      </c>
      <c r="E198" s="17"/>
      <c r="F198" s="17">
        <v>181359.77</v>
      </c>
      <c r="G198" s="17">
        <v>181359.77</v>
      </c>
      <c r="H198" s="17"/>
      <c r="I198" s="17" t="s">
        <v>826</v>
      </c>
      <c r="J198" s="17" t="s">
        <v>826</v>
      </c>
      <c r="K198" s="17" t="s">
        <v>826</v>
      </c>
    </row>
    <row r="199" spans="1:11">
      <c r="A199" s="29"/>
      <c r="B199" s="30"/>
      <c r="C199" s="31"/>
      <c r="D199" s="14" t="s">
        <v>932</v>
      </c>
      <c r="E199" s="17"/>
      <c r="F199" s="17"/>
      <c r="G199" s="17"/>
      <c r="H199" s="17"/>
      <c r="I199" s="17" t="s">
        <v>826</v>
      </c>
      <c r="J199" s="17" t="s">
        <v>826</v>
      </c>
      <c r="K199" s="17" t="s">
        <v>826</v>
      </c>
    </row>
    <row r="200" spans="1:11">
      <c r="A200" s="14" t="s">
        <v>933</v>
      </c>
      <c r="B200" s="14" t="s">
        <v>934</v>
      </c>
      <c r="C200" s="14"/>
      <c r="D200" s="14"/>
      <c r="E200" s="14"/>
      <c r="F200" s="14" t="s">
        <v>935</v>
      </c>
      <c r="G200" s="14"/>
      <c r="H200" s="14"/>
      <c r="I200" s="14"/>
      <c r="J200" s="14"/>
      <c r="K200" s="14"/>
    </row>
    <row r="201" ht="46" customHeight="1" spans="1:11">
      <c r="A201" s="14"/>
      <c r="B201" s="90" t="s">
        <v>1102</v>
      </c>
      <c r="C201" s="91"/>
      <c r="D201" s="91"/>
      <c r="E201" s="91"/>
      <c r="F201" s="90" t="s">
        <v>1103</v>
      </c>
      <c r="G201" s="91"/>
      <c r="H201" s="91"/>
      <c r="I201" s="91"/>
      <c r="J201" s="91"/>
      <c r="K201" s="91"/>
    </row>
    <row r="202" ht="25.5" spans="1:11">
      <c r="A202" s="14" t="s">
        <v>1004</v>
      </c>
      <c r="B202" s="14" t="s">
        <v>939</v>
      </c>
      <c r="C202" s="14" t="s">
        <v>940</v>
      </c>
      <c r="D202" s="14" t="s">
        <v>941</v>
      </c>
      <c r="E202" s="14" t="s">
        <v>1005</v>
      </c>
      <c r="F202" s="14" t="s">
        <v>1006</v>
      </c>
      <c r="G202" s="14" t="s">
        <v>928</v>
      </c>
      <c r="H202" s="14" t="s">
        <v>930</v>
      </c>
      <c r="I202" s="14" t="s">
        <v>944</v>
      </c>
      <c r="J202" s="14"/>
      <c r="K202" s="14"/>
    </row>
    <row r="203" spans="1:11">
      <c r="A203" s="14"/>
      <c r="B203" s="89" t="s">
        <v>1029</v>
      </c>
      <c r="C203" s="106" t="s">
        <v>1008</v>
      </c>
      <c r="D203" s="76" t="s">
        <v>1032</v>
      </c>
      <c r="E203" s="59">
        <v>1</v>
      </c>
      <c r="F203" s="59">
        <v>1</v>
      </c>
      <c r="G203" s="17">
        <v>10</v>
      </c>
      <c r="H203" s="17">
        <v>10</v>
      </c>
      <c r="I203" s="17"/>
      <c r="J203" s="17"/>
      <c r="K203" s="17"/>
    </row>
    <row r="204" spans="1:11">
      <c r="A204" s="14"/>
      <c r="B204" s="89"/>
      <c r="C204" s="106"/>
      <c r="D204" s="76" t="s">
        <v>1104</v>
      </c>
      <c r="E204" s="107">
        <v>4750</v>
      </c>
      <c r="F204" s="108">
        <v>4750</v>
      </c>
      <c r="G204" s="17">
        <v>10</v>
      </c>
      <c r="H204" s="17">
        <v>10</v>
      </c>
      <c r="I204" s="17"/>
      <c r="J204" s="17"/>
      <c r="K204" s="17"/>
    </row>
    <row r="205" spans="1:11">
      <c r="A205" s="14"/>
      <c r="B205" s="89"/>
      <c r="C205" s="106"/>
      <c r="D205" s="76" t="s">
        <v>1105</v>
      </c>
      <c r="E205" s="59">
        <v>1</v>
      </c>
      <c r="F205" s="59">
        <v>0.99</v>
      </c>
      <c r="G205" s="17">
        <v>10</v>
      </c>
      <c r="H205" s="17">
        <v>8</v>
      </c>
      <c r="I205" s="17"/>
      <c r="J205" s="17"/>
      <c r="K205" s="17"/>
    </row>
    <row r="206" spans="1:11">
      <c r="A206" s="14"/>
      <c r="B206" s="89"/>
      <c r="C206" s="106" t="s">
        <v>1011</v>
      </c>
      <c r="D206" s="76" t="s">
        <v>1106</v>
      </c>
      <c r="E206" s="59">
        <v>1</v>
      </c>
      <c r="F206" s="59">
        <v>1</v>
      </c>
      <c r="G206" s="17">
        <v>5</v>
      </c>
      <c r="H206" s="17">
        <v>5</v>
      </c>
      <c r="I206" s="17"/>
      <c r="J206" s="17"/>
      <c r="K206" s="17"/>
    </row>
    <row r="207" spans="1:11">
      <c r="A207" s="14"/>
      <c r="B207" s="89"/>
      <c r="C207" s="106"/>
      <c r="D207" s="76" t="s">
        <v>1107</v>
      </c>
      <c r="E207" s="94" t="s">
        <v>980</v>
      </c>
      <c r="F207" s="80">
        <v>1</v>
      </c>
      <c r="G207" s="17">
        <v>5</v>
      </c>
      <c r="H207" s="17">
        <v>5</v>
      </c>
      <c r="I207" s="17"/>
      <c r="J207" s="17"/>
      <c r="K207" s="17"/>
    </row>
    <row r="208" spans="1:11">
      <c r="A208" s="14"/>
      <c r="B208" s="89"/>
      <c r="C208" s="106"/>
      <c r="D208" s="76" t="s">
        <v>1108</v>
      </c>
      <c r="E208" s="94" t="s">
        <v>980</v>
      </c>
      <c r="F208" s="59">
        <v>1</v>
      </c>
      <c r="G208" s="17">
        <v>5</v>
      </c>
      <c r="H208" s="17">
        <v>5</v>
      </c>
      <c r="I208" s="17"/>
      <c r="J208" s="17"/>
      <c r="K208" s="17"/>
    </row>
    <row r="209" spans="1:11">
      <c r="A209" s="14"/>
      <c r="B209" s="89"/>
      <c r="C209" s="109" t="s">
        <v>1013</v>
      </c>
      <c r="D209" s="76" t="s">
        <v>1109</v>
      </c>
      <c r="E209" s="94" t="s">
        <v>980</v>
      </c>
      <c r="F209" s="59">
        <v>1</v>
      </c>
      <c r="G209" s="17">
        <v>5</v>
      </c>
      <c r="H209" s="17">
        <v>5</v>
      </c>
      <c r="I209" s="17"/>
      <c r="J209" s="17"/>
      <c r="K209" s="17"/>
    </row>
    <row r="210" spans="1:11">
      <c r="A210" s="14"/>
      <c r="B210" s="89" t="s">
        <v>1055</v>
      </c>
      <c r="C210" s="106" t="s">
        <v>1110</v>
      </c>
      <c r="D210" s="76" t="s">
        <v>1075</v>
      </c>
      <c r="E210" s="94" t="s">
        <v>980</v>
      </c>
      <c r="F210" s="59">
        <v>0.95</v>
      </c>
      <c r="G210" s="17">
        <v>10</v>
      </c>
      <c r="H210" s="17">
        <v>8</v>
      </c>
      <c r="I210" s="64"/>
      <c r="J210" s="65"/>
      <c r="K210" s="66"/>
    </row>
    <row r="211" spans="1:11">
      <c r="A211" s="14"/>
      <c r="B211" s="89"/>
      <c r="C211" s="106"/>
      <c r="D211" s="76" t="s">
        <v>1111</v>
      </c>
      <c r="E211" s="94" t="s">
        <v>980</v>
      </c>
      <c r="F211" s="59">
        <v>1</v>
      </c>
      <c r="G211" s="17">
        <v>10</v>
      </c>
      <c r="H211" s="17">
        <v>8</v>
      </c>
      <c r="I211" s="64"/>
      <c r="J211" s="65"/>
      <c r="K211" s="66"/>
    </row>
    <row r="212" spans="1:11">
      <c r="A212" s="14"/>
      <c r="B212" s="89"/>
      <c r="C212" s="106"/>
      <c r="D212" s="76" t="s">
        <v>1112</v>
      </c>
      <c r="E212" s="107" t="s">
        <v>1040</v>
      </c>
      <c r="F212" s="59" t="s">
        <v>1040</v>
      </c>
      <c r="G212" s="17">
        <v>10</v>
      </c>
      <c r="H212" s="17">
        <v>8</v>
      </c>
      <c r="I212" s="64"/>
      <c r="J212" s="65"/>
      <c r="K212" s="66"/>
    </row>
    <row r="213" spans="1:11">
      <c r="A213" s="14"/>
      <c r="B213" s="89" t="s">
        <v>1062</v>
      </c>
      <c r="C213" s="106" t="s">
        <v>1113</v>
      </c>
      <c r="D213" s="76" t="s">
        <v>1041</v>
      </c>
      <c r="E213" s="94" t="s">
        <v>980</v>
      </c>
      <c r="F213" s="59">
        <v>0.98</v>
      </c>
      <c r="G213" s="17">
        <v>5</v>
      </c>
      <c r="H213" s="17">
        <v>4</v>
      </c>
      <c r="I213" s="64"/>
      <c r="J213" s="65"/>
      <c r="K213" s="66"/>
    </row>
    <row r="214" spans="1:11">
      <c r="A214" s="14"/>
      <c r="B214" s="89"/>
      <c r="C214" s="106"/>
      <c r="D214" s="76" t="s">
        <v>1042</v>
      </c>
      <c r="E214" s="94" t="s">
        <v>980</v>
      </c>
      <c r="F214" s="59">
        <v>0.98</v>
      </c>
      <c r="G214" s="17">
        <v>5</v>
      </c>
      <c r="H214" s="17">
        <v>4</v>
      </c>
      <c r="I214" s="17"/>
      <c r="J214" s="17"/>
      <c r="K214" s="17"/>
    </row>
    <row r="215" spans="1:11">
      <c r="A215" s="14"/>
      <c r="B215" s="89" t="s">
        <v>982</v>
      </c>
      <c r="C215" s="89"/>
      <c r="D215" s="89"/>
      <c r="E215" s="89"/>
      <c r="F215" s="89"/>
      <c r="G215" s="17">
        <f>SUM(G203:G214)</f>
        <v>90</v>
      </c>
      <c r="H215" s="17">
        <f>SUM(H203:H214)</f>
        <v>80</v>
      </c>
      <c r="I215" s="64"/>
      <c r="J215" s="65"/>
      <c r="K215" s="66"/>
    </row>
    <row r="216" spans="1:11">
      <c r="A216" s="14" t="s">
        <v>983</v>
      </c>
      <c r="B216" s="14"/>
      <c r="C216" s="14"/>
      <c r="D216" s="14"/>
      <c r="E216" s="14"/>
      <c r="F216" s="14"/>
      <c r="G216" s="71">
        <f>G215+I195</f>
        <v>100</v>
      </c>
      <c r="H216" s="71">
        <f>H215+K195</f>
        <v>90</v>
      </c>
      <c r="I216" s="64"/>
      <c r="J216" s="65"/>
      <c r="K216" s="66"/>
    </row>
    <row r="217" spans="1:11">
      <c r="A217" s="52" t="s">
        <v>984</v>
      </c>
      <c r="B217" s="40" t="s">
        <v>1114</v>
      </c>
      <c r="C217" s="40"/>
      <c r="D217" s="40"/>
      <c r="E217" s="40"/>
      <c r="F217" s="40"/>
      <c r="G217" s="40"/>
      <c r="H217" s="40"/>
      <c r="I217" s="40"/>
      <c r="J217" s="40"/>
      <c r="K217" s="40"/>
    </row>
    <row r="218" spans="1:11">
      <c r="A218" s="60"/>
      <c r="B218" s="40"/>
      <c r="C218" s="40"/>
      <c r="D218" s="40"/>
      <c r="E218" s="40"/>
      <c r="F218" s="40"/>
      <c r="G218" s="40"/>
      <c r="H218" s="40"/>
      <c r="I218" s="40"/>
      <c r="J218" s="40"/>
      <c r="K218" s="40"/>
    </row>
    <row r="219" ht="23" customHeight="1" spans="1:11">
      <c r="A219" s="40" t="s">
        <v>986</v>
      </c>
      <c r="B219" s="40"/>
      <c r="C219" s="40"/>
      <c r="D219" s="40"/>
      <c r="E219" s="40"/>
      <c r="F219" s="40"/>
      <c r="G219" s="40"/>
      <c r="H219" s="40"/>
      <c r="I219" s="40"/>
      <c r="J219" s="40"/>
      <c r="K219" s="40"/>
    </row>
    <row r="220" spans="1:11">
      <c r="A220" s="41" t="s">
        <v>1025</v>
      </c>
      <c r="B220" s="42"/>
      <c r="C220" s="42"/>
      <c r="D220" s="42"/>
      <c r="E220" s="42"/>
      <c r="F220" s="42"/>
      <c r="G220" s="42"/>
      <c r="H220" s="42"/>
      <c r="I220" s="42"/>
      <c r="J220" s="42"/>
      <c r="K220" s="67"/>
    </row>
    <row r="221" spans="1:11">
      <c r="A221" s="43"/>
      <c r="B221" s="44"/>
      <c r="C221" s="44"/>
      <c r="D221" s="44"/>
      <c r="E221" s="44"/>
      <c r="F221" s="44"/>
      <c r="G221" s="44"/>
      <c r="H221" s="44"/>
      <c r="I221" s="44"/>
      <c r="J221" s="44"/>
      <c r="K221" s="68"/>
    </row>
    <row r="222" ht="9" customHeight="1" spans="1:11">
      <c r="A222" s="43"/>
      <c r="B222" s="44"/>
      <c r="C222" s="44"/>
      <c r="D222" s="44"/>
      <c r="E222" s="44"/>
      <c r="F222" s="44"/>
      <c r="G222" s="44"/>
      <c r="H222" s="44"/>
      <c r="I222" s="44"/>
      <c r="J222" s="44"/>
      <c r="K222" s="68"/>
    </row>
    <row r="223" hidden="1" spans="1:11">
      <c r="A223" s="43"/>
      <c r="B223" s="44"/>
      <c r="C223" s="44"/>
      <c r="D223" s="44"/>
      <c r="E223" s="44"/>
      <c r="F223" s="44"/>
      <c r="G223" s="44"/>
      <c r="H223" s="44"/>
      <c r="I223" s="44"/>
      <c r="J223" s="44"/>
      <c r="K223" s="68"/>
    </row>
    <row r="224" hidden="1" spans="1:11">
      <c r="A224" s="43"/>
      <c r="B224" s="44"/>
      <c r="C224" s="44"/>
      <c r="D224" s="44"/>
      <c r="E224" s="44"/>
      <c r="F224" s="44"/>
      <c r="G224" s="44"/>
      <c r="H224" s="44"/>
      <c r="I224" s="44"/>
      <c r="J224" s="44"/>
      <c r="K224" s="68"/>
    </row>
    <row r="225" ht="89" customHeight="1" spans="1:11">
      <c r="A225" s="45"/>
      <c r="B225" s="46"/>
      <c r="C225" s="46"/>
      <c r="D225" s="46"/>
      <c r="E225" s="46"/>
      <c r="F225" s="46"/>
      <c r="G225" s="46"/>
      <c r="H225" s="46"/>
      <c r="I225" s="46"/>
      <c r="J225" s="46"/>
      <c r="K225" s="69"/>
    </row>
    <row r="226" ht="17" customHeight="1" spans="1:11">
      <c r="A226" s="44"/>
      <c r="B226" s="44"/>
      <c r="C226" s="44"/>
      <c r="D226" s="44"/>
      <c r="E226" s="44"/>
      <c r="F226" s="44"/>
      <c r="G226" s="44"/>
      <c r="H226" s="44"/>
      <c r="I226" s="44"/>
      <c r="J226" s="44"/>
      <c r="K226" s="44"/>
    </row>
    <row r="227" ht="17" customHeight="1" spans="11:11">
      <c r="K227" s="1" t="s">
        <v>988</v>
      </c>
    </row>
    <row r="228" ht="28.5" spans="1:11">
      <c r="A228" s="11" t="s">
        <v>989</v>
      </c>
      <c r="B228" s="11"/>
      <c r="C228" s="11"/>
      <c r="D228" s="11"/>
      <c r="E228" s="11"/>
      <c r="F228" s="11"/>
      <c r="G228" s="11"/>
      <c r="H228" s="11"/>
      <c r="I228" s="11"/>
      <c r="J228" s="11"/>
      <c r="K228" s="11"/>
    </row>
    <row r="229" ht="18.75" spans="1:11">
      <c r="A229" s="12" t="s">
        <v>990</v>
      </c>
      <c r="B229" s="12"/>
      <c r="C229" s="12"/>
      <c r="D229" s="12"/>
      <c r="E229" s="12"/>
      <c r="F229" s="12"/>
      <c r="G229" s="12"/>
      <c r="H229" s="12"/>
      <c r="I229" s="12"/>
      <c r="J229" s="12"/>
      <c r="K229" s="12"/>
    </row>
    <row r="230" spans="1:11">
      <c r="A230" s="13" t="s">
        <v>991</v>
      </c>
      <c r="B230" s="13"/>
      <c r="C230" s="13"/>
      <c r="D230" s="13"/>
      <c r="E230" s="13"/>
      <c r="F230" s="13"/>
      <c r="G230" s="13"/>
      <c r="H230" s="13"/>
      <c r="I230" s="13"/>
      <c r="J230" s="13"/>
      <c r="K230" s="13"/>
    </row>
    <row r="231" spans="1:11">
      <c r="A231" s="38" t="s">
        <v>992</v>
      </c>
      <c r="B231" s="38"/>
      <c r="C231" s="38"/>
      <c r="D231" s="38" t="s">
        <v>1115</v>
      </c>
      <c r="E231" s="38"/>
      <c r="F231" s="38"/>
      <c r="G231" s="38"/>
      <c r="H231" s="38"/>
      <c r="I231" s="38"/>
      <c r="J231" s="38"/>
      <c r="K231" s="38"/>
    </row>
    <row r="232" spans="1:11">
      <c r="A232" s="38" t="s">
        <v>919</v>
      </c>
      <c r="B232" s="38"/>
      <c r="C232" s="38"/>
      <c r="D232" s="38" t="s">
        <v>1027</v>
      </c>
      <c r="E232" s="38"/>
      <c r="F232" s="38" t="s">
        <v>921</v>
      </c>
      <c r="G232" s="38" t="s">
        <v>1116</v>
      </c>
      <c r="H232" s="38"/>
      <c r="I232" s="38"/>
      <c r="J232" s="38"/>
      <c r="K232" s="38"/>
    </row>
    <row r="233" spans="1:11">
      <c r="A233" s="38" t="s">
        <v>996</v>
      </c>
      <c r="B233" s="38"/>
      <c r="C233" s="38"/>
      <c r="D233" s="38" t="s">
        <v>924</v>
      </c>
      <c r="E233" s="38" t="s">
        <v>925</v>
      </c>
      <c r="F233" s="38" t="s">
        <v>1117</v>
      </c>
      <c r="G233" s="38" t="s">
        <v>1118</v>
      </c>
      <c r="H233" s="38"/>
      <c r="I233" s="38" t="s">
        <v>928</v>
      </c>
      <c r="J233" s="38" t="s">
        <v>929</v>
      </c>
      <c r="K233" s="38" t="s">
        <v>930</v>
      </c>
    </row>
    <row r="234" spans="1:11">
      <c r="A234" s="38"/>
      <c r="B234" s="38"/>
      <c r="C234" s="38"/>
      <c r="D234" s="38" t="s">
        <v>931</v>
      </c>
      <c r="E234" s="110"/>
      <c r="F234" s="110">
        <f>F235+F238</f>
        <v>379400</v>
      </c>
      <c r="G234" s="110">
        <f>G235+G238</f>
        <v>379400</v>
      </c>
      <c r="H234" s="110"/>
      <c r="I234" s="38">
        <v>10</v>
      </c>
      <c r="J234" s="119">
        <f>G234/F234</f>
        <v>1</v>
      </c>
      <c r="K234" s="111">
        <v>10</v>
      </c>
    </row>
    <row r="235" spans="1:11">
      <c r="A235" s="38"/>
      <c r="B235" s="38"/>
      <c r="C235" s="38"/>
      <c r="D235" s="38" t="s">
        <v>999</v>
      </c>
      <c r="E235" s="38"/>
      <c r="F235" s="111">
        <f>F236+F237</f>
        <v>379400</v>
      </c>
      <c r="G235" s="110">
        <f>G236+G237</f>
        <v>379400</v>
      </c>
      <c r="H235" s="110"/>
      <c r="I235" s="38" t="s">
        <v>826</v>
      </c>
      <c r="J235" s="38" t="s">
        <v>826</v>
      </c>
      <c r="K235" s="38" t="s">
        <v>826</v>
      </c>
    </row>
    <row r="236" spans="1:11">
      <c r="A236" s="38"/>
      <c r="B236" s="38"/>
      <c r="C236" s="38"/>
      <c r="D236" s="112" t="s">
        <v>1000</v>
      </c>
      <c r="E236" s="110"/>
      <c r="F236" s="110">
        <v>379400</v>
      </c>
      <c r="G236" s="110">
        <v>379400</v>
      </c>
      <c r="H236" s="110"/>
      <c r="I236" s="38" t="s">
        <v>826</v>
      </c>
      <c r="J236" s="38" t="s">
        <v>826</v>
      </c>
      <c r="K236" s="38" t="s">
        <v>826</v>
      </c>
    </row>
    <row r="237" spans="1:11">
      <c r="A237" s="38"/>
      <c r="B237" s="38"/>
      <c r="C237" s="38"/>
      <c r="D237" s="112" t="s">
        <v>1001</v>
      </c>
      <c r="E237" s="110"/>
      <c r="F237" s="110"/>
      <c r="G237" s="110"/>
      <c r="H237" s="110"/>
      <c r="I237" s="38" t="s">
        <v>826</v>
      </c>
      <c r="J237" s="38" t="s">
        <v>826</v>
      </c>
      <c r="K237" s="38" t="s">
        <v>826</v>
      </c>
    </row>
    <row r="238" spans="1:11">
      <c r="A238" s="38"/>
      <c r="B238" s="38"/>
      <c r="C238" s="38"/>
      <c r="D238" s="38" t="s">
        <v>932</v>
      </c>
      <c r="E238" s="110"/>
      <c r="F238" s="110"/>
      <c r="G238" s="110"/>
      <c r="H238" s="110"/>
      <c r="I238" s="38" t="s">
        <v>826</v>
      </c>
      <c r="J238" s="38" t="s">
        <v>826</v>
      </c>
      <c r="K238" s="38" t="s">
        <v>826</v>
      </c>
    </row>
    <row r="239" s="1" customFormat="1" spans="1:11">
      <c r="A239" s="38" t="s">
        <v>933</v>
      </c>
      <c r="B239" s="38" t="s">
        <v>934</v>
      </c>
      <c r="C239" s="38"/>
      <c r="D239" s="38"/>
      <c r="E239" s="38"/>
      <c r="F239" s="38" t="s">
        <v>935</v>
      </c>
      <c r="G239" s="38"/>
      <c r="H239" s="38"/>
      <c r="I239" s="38"/>
      <c r="J239" s="38"/>
      <c r="K239" s="38"/>
    </row>
    <row r="240" s="1" customFormat="1" ht="72" customHeight="1" spans="1:11">
      <c r="A240" s="38"/>
      <c r="B240" s="36" t="s">
        <v>1119</v>
      </c>
      <c r="C240" s="36"/>
      <c r="D240" s="36"/>
      <c r="E240" s="36"/>
      <c r="F240" s="36" t="s">
        <v>1120</v>
      </c>
      <c r="G240" s="36"/>
      <c r="H240" s="36"/>
      <c r="I240" s="36"/>
      <c r="J240" s="36"/>
      <c r="K240" s="36"/>
    </row>
    <row r="241" s="1" customFormat="1" spans="1:11">
      <c r="A241" s="113" t="s">
        <v>938</v>
      </c>
      <c r="B241" s="38" t="s">
        <v>939</v>
      </c>
      <c r="C241" s="38" t="s">
        <v>940</v>
      </c>
      <c r="D241" s="38" t="s">
        <v>941</v>
      </c>
      <c r="E241" s="38" t="s">
        <v>942</v>
      </c>
      <c r="F241" s="38" t="s">
        <v>943</v>
      </c>
      <c r="G241" s="38" t="s">
        <v>928</v>
      </c>
      <c r="H241" s="38" t="s">
        <v>930</v>
      </c>
      <c r="I241" s="38" t="s">
        <v>944</v>
      </c>
      <c r="J241" s="38"/>
      <c r="K241" s="38"/>
    </row>
    <row r="242" s="1" customFormat="1" ht="24" spans="1:11">
      <c r="A242" s="114"/>
      <c r="B242" s="113" t="s">
        <v>945</v>
      </c>
      <c r="C242" s="113" t="s">
        <v>946</v>
      </c>
      <c r="D242" s="36" t="s">
        <v>1121</v>
      </c>
      <c r="E242" s="38" t="s">
        <v>1122</v>
      </c>
      <c r="F242" s="38" t="s">
        <v>1122</v>
      </c>
      <c r="G242" s="38">
        <v>7</v>
      </c>
      <c r="H242" s="38">
        <v>7</v>
      </c>
      <c r="I242" s="38"/>
      <c r="J242" s="38"/>
      <c r="K242" s="38"/>
    </row>
    <row r="243" s="1" customFormat="1" spans="1:11">
      <c r="A243" s="114"/>
      <c r="B243" s="114"/>
      <c r="C243" s="114"/>
      <c r="D243" s="36" t="s">
        <v>1123</v>
      </c>
      <c r="E243" s="38">
        <v>1</v>
      </c>
      <c r="F243" s="38">
        <v>1</v>
      </c>
      <c r="G243" s="38">
        <v>7</v>
      </c>
      <c r="H243" s="38">
        <v>7</v>
      </c>
      <c r="I243" s="38"/>
      <c r="J243" s="38"/>
      <c r="K243" s="38"/>
    </row>
    <row r="244" s="1" customFormat="1" spans="1:11">
      <c r="A244" s="114"/>
      <c r="B244" s="114"/>
      <c r="C244" s="114"/>
      <c r="D244" s="36" t="s">
        <v>1124</v>
      </c>
      <c r="E244" s="37">
        <v>2</v>
      </c>
      <c r="F244" s="37">
        <v>2</v>
      </c>
      <c r="G244" s="38">
        <v>6</v>
      </c>
      <c r="H244" s="38">
        <v>6</v>
      </c>
      <c r="I244" s="38"/>
      <c r="J244" s="38"/>
      <c r="K244" s="38"/>
    </row>
    <row r="245" s="1" customFormat="1" spans="1:11">
      <c r="A245" s="114"/>
      <c r="B245" s="114"/>
      <c r="C245" s="38" t="s">
        <v>953</v>
      </c>
      <c r="D245" s="36" t="s">
        <v>1125</v>
      </c>
      <c r="E245" s="39" t="s">
        <v>1074</v>
      </c>
      <c r="F245" s="39" t="s">
        <v>980</v>
      </c>
      <c r="G245" s="38">
        <v>10</v>
      </c>
      <c r="H245" s="38">
        <v>8</v>
      </c>
      <c r="I245" s="38"/>
      <c r="J245" s="38"/>
      <c r="K245" s="38"/>
    </row>
    <row r="246" s="1" customFormat="1" spans="1:11">
      <c r="A246" s="114"/>
      <c r="B246" s="114"/>
      <c r="C246" s="38"/>
      <c r="D246" s="36" t="s">
        <v>1126</v>
      </c>
      <c r="E246" s="39">
        <v>1</v>
      </c>
      <c r="F246" s="39">
        <v>0.98</v>
      </c>
      <c r="G246" s="38">
        <v>10</v>
      </c>
      <c r="H246" s="38">
        <v>9</v>
      </c>
      <c r="I246" s="38"/>
      <c r="J246" s="38"/>
      <c r="K246" s="38"/>
    </row>
    <row r="247" s="1" customFormat="1" spans="1:11">
      <c r="A247" s="114"/>
      <c r="B247" s="114"/>
      <c r="C247" s="113" t="s">
        <v>960</v>
      </c>
      <c r="D247" s="36" t="s">
        <v>1127</v>
      </c>
      <c r="E247" s="39" t="s">
        <v>1128</v>
      </c>
      <c r="F247" s="39" t="s">
        <v>1128</v>
      </c>
      <c r="G247" s="38">
        <v>10</v>
      </c>
      <c r="H247" s="38">
        <v>8</v>
      </c>
      <c r="I247" s="38"/>
      <c r="J247" s="38"/>
      <c r="K247" s="38"/>
    </row>
    <row r="248" s="1" customFormat="1" spans="1:11">
      <c r="A248" s="114"/>
      <c r="B248" s="38" t="s">
        <v>968</v>
      </c>
      <c r="C248" s="38" t="s">
        <v>969</v>
      </c>
      <c r="D248" s="36" t="s">
        <v>1129</v>
      </c>
      <c r="E248" s="39">
        <v>0.98</v>
      </c>
      <c r="F248" s="39">
        <v>0.95</v>
      </c>
      <c r="G248" s="38">
        <v>15</v>
      </c>
      <c r="H248" s="38">
        <v>12</v>
      </c>
      <c r="I248" s="38"/>
      <c r="J248" s="38"/>
      <c r="K248" s="38"/>
    </row>
    <row r="249" s="1" customFormat="1" spans="1:11">
      <c r="A249" s="114"/>
      <c r="B249" s="38"/>
      <c r="C249" s="38" t="s">
        <v>972</v>
      </c>
      <c r="D249" s="36" t="s">
        <v>1130</v>
      </c>
      <c r="E249" s="39">
        <v>0.98</v>
      </c>
      <c r="F249" s="39">
        <v>0.95</v>
      </c>
      <c r="G249" s="38">
        <v>15</v>
      </c>
      <c r="H249" s="38">
        <v>12</v>
      </c>
      <c r="I249" s="38"/>
      <c r="J249" s="38"/>
      <c r="K249" s="38"/>
    </row>
    <row r="250" s="1" customFormat="1" spans="1:11">
      <c r="A250" s="114"/>
      <c r="B250" s="38" t="s">
        <v>977</v>
      </c>
      <c r="C250" s="38" t="s">
        <v>978</v>
      </c>
      <c r="D250" s="36" t="s">
        <v>979</v>
      </c>
      <c r="E250" s="39">
        <v>0.95</v>
      </c>
      <c r="F250" s="39">
        <v>0.95</v>
      </c>
      <c r="G250" s="38">
        <v>5</v>
      </c>
      <c r="H250" s="38">
        <v>5</v>
      </c>
      <c r="I250" s="38"/>
      <c r="J250" s="38"/>
      <c r="K250" s="38"/>
    </row>
    <row r="251" s="1" customFormat="1" spans="1:11">
      <c r="A251" s="114"/>
      <c r="B251" s="38"/>
      <c r="C251" s="38"/>
      <c r="D251" s="36" t="s">
        <v>981</v>
      </c>
      <c r="E251" s="39">
        <v>0.95</v>
      </c>
      <c r="F251" s="39">
        <v>0.95</v>
      </c>
      <c r="G251" s="38">
        <v>5</v>
      </c>
      <c r="H251" s="38">
        <v>5</v>
      </c>
      <c r="I251" s="38"/>
      <c r="J251" s="38"/>
      <c r="K251" s="38"/>
    </row>
    <row r="252" s="1" customFormat="1" ht="16" customHeight="1" spans="1:11">
      <c r="A252" s="115"/>
      <c r="B252" s="116" t="s">
        <v>982</v>
      </c>
      <c r="C252" s="104"/>
      <c r="D252" s="104"/>
      <c r="E252" s="104"/>
      <c r="F252" s="103"/>
      <c r="G252" s="38">
        <f>SUM(G242:G251)</f>
        <v>90</v>
      </c>
      <c r="H252" s="38">
        <f>SUM(H242:H251)</f>
        <v>79</v>
      </c>
      <c r="I252" s="116"/>
      <c r="J252" s="104"/>
      <c r="K252" s="103"/>
    </row>
    <row r="253" s="1" customFormat="1" ht="18" customHeight="1" spans="1:11">
      <c r="A253" s="38" t="s">
        <v>983</v>
      </c>
      <c r="B253" s="38"/>
      <c r="C253" s="38"/>
      <c r="D253" s="38"/>
      <c r="E253" s="38"/>
      <c r="F253" s="38"/>
      <c r="G253" s="117">
        <f>G252+I234</f>
        <v>100</v>
      </c>
      <c r="H253" s="117">
        <f>H252+K234</f>
        <v>89</v>
      </c>
      <c r="I253" s="38"/>
      <c r="J253" s="38"/>
      <c r="K253" s="38"/>
    </row>
    <row r="254" s="1" customFormat="1" ht="45" customHeight="1" spans="1:11">
      <c r="A254" s="38" t="s">
        <v>984</v>
      </c>
      <c r="B254" s="36" t="s">
        <v>1131</v>
      </c>
      <c r="C254" s="36"/>
      <c r="D254" s="36"/>
      <c r="E254" s="36"/>
      <c r="F254" s="36"/>
      <c r="G254" s="36"/>
      <c r="H254" s="36"/>
      <c r="I254" s="36"/>
      <c r="J254" s="36"/>
      <c r="K254" s="36"/>
    </row>
    <row r="255" s="1" customFormat="1" spans="1:11">
      <c r="A255" s="13" t="s">
        <v>986</v>
      </c>
      <c r="B255" s="13"/>
      <c r="C255" s="13"/>
      <c r="D255" s="13"/>
      <c r="E255" s="13"/>
      <c r="F255" s="13"/>
      <c r="G255" s="13"/>
      <c r="H255" s="13"/>
      <c r="I255" s="13"/>
      <c r="J255" s="13"/>
      <c r="K255" s="13"/>
    </row>
    <row r="256" s="1" customFormat="1" ht="115" customHeight="1" spans="1:11">
      <c r="A256" s="118" t="s">
        <v>1132</v>
      </c>
      <c r="B256" s="118"/>
      <c r="C256" s="118"/>
      <c r="D256" s="118"/>
      <c r="E256" s="118"/>
      <c r="F256" s="118"/>
      <c r="G256" s="118"/>
      <c r="H256" s="118"/>
      <c r="I256" s="118"/>
      <c r="J256" s="118"/>
      <c r="K256" s="118"/>
    </row>
    <row r="257" s="1" customFormat="1" ht="21" customHeight="1" spans="1:11">
      <c r="A257" s="118"/>
      <c r="B257" s="118"/>
      <c r="C257" s="118"/>
      <c r="D257" s="118"/>
      <c r="E257" s="118"/>
      <c r="F257" s="118"/>
      <c r="G257" s="118"/>
      <c r="H257" s="118"/>
      <c r="I257" s="118"/>
      <c r="J257" s="118"/>
      <c r="K257" s="118"/>
    </row>
    <row r="258" s="1" customFormat="1" ht="21" customHeight="1" spans="11:11">
      <c r="K258" s="1" t="s">
        <v>988</v>
      </c>
    </row>
    <row r="259" s="1" customFormat="1" ht="35" customHeight="1" spans="1:11">
      <c r="A259" s="11" t="s">
        <v>989</v>
      </c>
      <c r="B259" s="11"/>
      <c r="C259" s="11"/>
      <c r="D259" s="11"/>
      <c r="E259" s="11"/>
      <c r="F259" s="11"/>
      <c r="G259" s="11"/>
      <c r="H259" s="11"/>
      <c r="I259" s="11"/>
      <c r="J259" s="11"/>
      <c r="K259" s="11"/>
    </row>
    <row r="260" ht="18.75" spans="1:11">
      <c r="A260" s="12" t="s">
        <v>990</v>
      </c>
      <c r="B260" s="12"/>
      <c r="C260" s="12"/>
      <c r="D260" s="12"/>
      <c r="E260" s="12"/>
      <c r="F260" s="12"/>
      <c r="G260" s="12"/>
      <c r="H260" s="12"/>
      <c r="I260" s="12"/>
      <c r="J260" s="12"/>
      <c r="K260" s="12"/>
    </row>
    <row r="261" spans="1:11">
      <c r="A261" s="13" t="s">
        <v>991</v>
      </c>
      <c r="B261" s="13"/>
      <c r="C261" s="13"/>
      <c r="D261" s="13"/>
      <c r="E261" s="13"/>
      <c r="F261" s="13"/>
      <c r="G261" s="13"/>
      <c r="H261" s="13"/>
      <c r="I261" s="13"/>
      <c r="J261" s="13"/>
      <c r="K261" s="13"/>
    </row>
    <row r="262" ht="42" customHeight="1" spans="1:11">
      <c r="A262" s="38" t="s">
        <v>992</v>
      </c>
      <c r="B262" s="38"/>
      <c r="C262" s="38"/>
      <c r="D262" s="38" t="s">
        <v>1133</v>
      </c>
      <c r="E262" s="38"/>
      <c r="F262" s="38"/>
      <c r="G262" s="38"/>
      <c r="H262" s="38"/>
      <c r="I262" s="38"/>
      <c r="J262" s="38"/>
      <c r="K262" s="38"/>
    </row>
    <row r="263" spans="1:11">
      <c r="A263" s="38" t="s">
        <v>919</v>
      </c>
      <c r="B263" s="38"/>
      <c r="C263" s="38"/>
      <c r="D263" s="38" t="s">
        <v>1027</v>
      </c>
      <c r="E263" s="38"/>
      <c r="F263" s="38" t="s">
        <v>921</v>
      </c>
      <c r="G263" s="38" t="s">
        <v>1134</v>
      </c>
      <c r="H263" s="38"/>
      <c r="I263" s="38"/>
      <c r="J263" s="38"/>
      <c r="K263" s="38"/>
    </row>
    <row r="264" spans="1:11">
      <c r="A264" s="38" t="s">
        <v>996</v>
      </c>
      <c r="B264" s="38"/>
      <c r="C264" s="38"/>
      <c r="D264" s="38" t="s">
        <v>924</v>
      </c>
      <c r="E264" s="38" t="s">
        <v>925</v>
      </c>
      <c r="F264" s="38" t="s">
        <v>1117</v>
      </c>
      <c r="G264" s="38" t="s">
        <v>1118</v>
      </c>
      <c r="H264" s="38"/>
      <c r="I264" s="38" t="s">
        <v>928</v>
      </c>
      <c r="J264" s="38" t="s">
        <v>929</v>
      </c>
      <c r="K264" s="38" t="s">
        <v>930</v>
      </c>
    </row>
    <row r="265" spans="1:11">
      <c r="A265" s="38"/>
      <c r="B265" s="38"/>
      <c r="C265" s="38"/>
      <c r="D265" s="38" t="s">
        <v>931</v>
      </c>
      <c r="E265" s="38"/>
      <c r="F265" s="38">
        <f>F266+F269</f>
        <v>849132.02</v>
      </c>
      <c r="G265" s="116">
        <f>G266+G269</f>
        <v>849132.02</v>
      </c>
      <c r="H265" s="103"/>
      <c r="I265" s="38">
        <v>10</v>
      </c>
      <c r="J265" s="119">
        <f>G265/F265</f>
        <v>1</v>
      </c>
      <c r="K265" s="111">
        <f>J265*I265</f>
        <v>10</v>
      </c>
    </row>
    <row r="266" spans="1:11">
      <c r="A266" s="38"/>
      <c r="B266" s="38"/>
      <c r="C266" s="38"/>
      <c r="D266" s="38" t="s">
        <v>999</v>
      </c>
      <c r="E266" s="38"/>
      <c r="F266" s="38">
        <f>F267+F268</f>
        <v>848509.69</v>
      </c>
      <c r="G266" s="116">
        <f>G267+G268</f>
        <v>848509.69</v>
      </c>
      <c r="H266" s="103"/>
      <c r="I266" s="38" t="s">
        <v>826</v>
      </c>
      <c r="J266" s="38" t="s">
        <v>826</v>
      </c>
      <c r="K266" s="38" t="s">
        <v>826</v>
      </c>
    </row>
    <row r="267" spans="1:11">
      <c r="A267" s="38"/>
      <c r="B267" s="38"/>
      <c r="C267" s="38"/>
      <c r="D267" s="112" t="s">
        <v>1000</v>
      </c>
      <c r="E267" s="38"/>
      <c r="F267" s="110">
        <v>756500.89</v>
      </c>
      <c r="G267" s="38">
        <v>756500.89</v>
      </c>
      <c r="H267" s="38"/>
      <c r="I267" s="38" t="s">
        <v>826</v>
      </c>
      <c r="J267" s="38" t="s">
        <v>826</v>
      </c>
      <c r="K267" s="38" t="s">
        <v>826</v>
      </c>
    </row>
    <row r="268" spans="1:11">
      <c r="A268" s="38"/>
      <c r="B268" s="38"/>
      <c r="C268" s="38"/>
      <c r="D268" s="112" t="s">
        <v>1001</v>
      </c>
      <c r="E268" s="38"/>
      <c r="F268" s="110">
        <v>92008.8</v>
      </c>
      <c r="G268" s="38">
        <v>92008.8</v>
      </c>
      <c r="H268" s="38"/>
      <c r="I268" s="38" t="s">
        <v>826</v>
      </c>
      <c r="J268" s="38" t="s">
        <v>826</v>
      </c>
      <c r="K268" s="38" t="s">
        <v>826</v>
      </c>
    </row>
    <row r="269" spans="1:11">
      <c r="A269" s="38"/>
      <c r="B269" s="38"/>
      <c r="C269" s="38"/>
      <c r="D269" s="38" t="s">
        <v>932</v>
      </c>
      <c r="E269" s="38"/>
      <c r="F269" s="110">
        <v>622.33</v>
      </c>
      <c r="G269" s="38">
        <v>622.33</v>
      </c>
      <c r="H269" s="38"/>
      <c r="I269" s="38" t="s">
        <v>826</v>
      </c>
      <c r="J269" s="38" t="s">
        <v>826</v>
      </c>
      <c r="K269" s="38" t="s">
        <v>826</v>
      </c>
    </row>
    <row r="270" spans="1:11">
      <c r="A270" s="38" t="s">
        <v>933</v>
      </c>
      <c r="B270" s="38" t="s">
        <v>934</v>
      </c>
      <c r="C270" s="38"/>
      <c r="D270" s="38"/>
      <c r="E270" s="38"/>
      <c r="F270" s="38" t="s">
        <v>935</v>
      </c>
      <c r="G270" s="38"/>
      <c r="H270" s="38"/>
      <c r="I270" s="38"/>
      <c r="J270" s="38"/>
      <c r="K270" s="38"/>
    </row>
    <row r="271" spans="1:11">
      <c r="A271" s="38"/>
      <c r="B271" s="36" t="s">
        <v>1135</v>
      </c>
      <c r="C271" s="36"/>
      <c r="D271" s="36"/>
      <c r="E271" s="36"/>
      <c r="F271" s="36" t="s">
        <v>1136</v>
      </c>
      <c r="G271" s="36"/>
      <c r="H271" s="36"/>
      <c r="I271" s="36"/>
      <c r="J271" s="36"/>
      <c r="K271" s="36"/>
    </row>
    <row r="272" spans="1:11">
      <c r="A272" s="113" t="s">
        <v>938</v>
      </c>
      <c r="B272" s="38" t="s">
        <v>939</v>
      </c>
      <c r="C272" s="38" t="s">
        <v>940</v>
      </c>
      <c r="D272" s="38" t="s">
        <v>941</v>
      </c>
      <c r="E272" s="38" t="s">
        <v>942</v>
      </c>
      <c r="F272" s="38" t="s">
        <v>943</v>
      </c>
      <c r="G272" s="38" t="s">
        <v>928</v>
      </c>
      <c r="H272" s="38" t="s">
        <v>930</v>
      </c>
      <c r="I272" s="38" t="s">
        <v>944</v>
      </c>
      <c r="J272" s="38"/>
      <c r="K272" s="38"/>
    </row>
    <row r="273" spans="1:11">
      <c r="A273" s="114"/>
      <c r="B273" s="113" t="s">
        <v>945</v>
      </c>
      <c r="C273" s="120" t="s">
        <v>946</v>
      </c>
      <c r="D273" s="36" t="s">
        <v>1137</v>
      </c>
      <c r="E273" s="37" t="s">
        <v>1138</v>
      </c>
      <c r="F273" s="37" t="s">
        <v>1138</v>
      </c>
      <c r="G273" s="38">
        <v>10</v>
      </c>
      <c r="H273" s="38">
        <v>10</v>
      </c>
      <c r="I273" s="38"/>
      <c r="J273" s="38"/>
      <c r="K273" s="38"/>
    </row>
    <row r="274" spans="1:11">
      <c r="A274" s="114"/>
      <c r="B274" s="114"/>
      <c r="C274" s="121"/>
      <c r="D274" s="36" t="s">
        <v>1139</v>
      </c>
      <c r="E274" s="37">
        <v>96</v>
      </c>
      <c r="F274" s="37">
        <v>96</v>
      </c>
      <c r="G274" s="38">
        <v>10</v>
      </c>
      <c r="H274" s="38">
        <v>10</v>
      </c>
      <c r="I274" s="38"/>
      <c r="J274" s="38"/>
      <c r="K274" s="38"/>
    </row>
    <row r="275" spans="1:11">
      <c r="A275" s="114"/>
      <c r="B275" s="114"/>
      <c r="C275" s="38" t="s">
        <v>953</v>
      </c>
      <c r="D275" s="36" t="s">
        <v>1140</v>
      </c>
      <c r="E275" s="39">
        <v>1</v>
      </c>
      <c r="F275" s="39">
        <v>1</v>
      </c>
      <c r="G275" s="38">
        <v>10</v>
      </c>
      <c r="H275" s="38">
        <v>10</v>
      </c>
      <c r="I275" s="38"/>
      <c r="J275" s="38"/>
      <c r="K275" s="38"/>
    </row>
    <row r="276" spans="1:11">
      <c r="A276" s="114"/>
      <c r="B276" s="114"/>
      <c r="C276" s="38"/>
      <c r="D276" s="36" t="s">
        <v>1141</v>
      </c>
      <c r="E276" s="39">
        <v>1</v>
      </c>
      <c r="F276" s="39">
        <v>1</v>
      </c>
      <c r="G276" s="38">
        <v>10</v>
      </c>
      <c r="H276" s="38">
        <v>10</v>
      </c>
      <c r="I276" s="38"/>
      <c r="J276" s="38"/>
      <c r="K276" s="38"/>
    </row>
    <row r="277" spans="1:11">
      <c r="A277" s="114"/>
      <c r="B277" s="114"/>
      <c r="C277" s="113" t="s">
        <v>960</v>
      </c>
      <c r="D277" s="36" t="s">
        <v>1142</v>
      </c>
      <c r="E277" s="39">
        <v>0.98</v>
      </c>
      <c r="F277" s="39">
        <v>0.95</v>
      </c>
      <c r="G277" s="38">
        <v>10</v>
      </c>
      <c r="H277" s="38">
        <v>9</v>
      </c>
      <c r="I277" s="38"/>
      <c r="J277" s="38"/>
      <c r="K277" s="38"/>
    </row>
    <row r="278" spans="1:11">
      <c r="A278" s="114"/>
      <c r="B278" s="38" t="s">
        <v>968</v>
      </c>
      <c r="C278" s="38" t="s">
        <v>969</v>
      </c>
      <c r="D278" s="36" t="s">
        <v>1129</v>
      </c>
      <c r="E278" s="39">
        <v>0.98</v>
      </c>
      <c r="F278" s="39">
        <v>0.95</v>
      </c>
      <c r="G278" s="38">
        <v>10</v>
      </c>
      <c r="H278" s="38">
        <v>9</v>
      </c>
      <c r="I278" s="38"/>
      <c r="J278" s="38"/>
      <c r="K278" s="38"/>
    </row>
    <row r="279" spans="1:11">
      <c r="A279" s="114"/>
      <c r="B279" s="38"/>
      <c r="C279" s="38" t="s">
        <v>972</v>
      </c>
      <c r="D279" s="36" t="s">
        <v>1143</v>
      </c>
      <c r="E279" s="39">
        <v>0.98</v>
      </c>
      <c r="F279" s="39">
        <v>0.95</v>
      </c>
      <c r="G279" s="38">
        <v>10</v>
      </c>
      <c r="H279" s="38">
        <v>9</v>
      </c>
      <c r="I279" s="38"/>
      <c r="J279" s="38"/>
      <c r="K279" s="38"/>
    </row>
    <row r="280" spans="1:11">
      <c r="A280" s="114"/>
      <c r="B280" s="113"/>
      <c r="C280" s="113"/>
      <c r="D280" s="36" t="s">
        <v>1144</v>
      </c>
      <c r="E280" s="39" t="s">
        <v>1145</v>
      </c>
      <c r="F280" s="119" t="s">
        <v>1145</v>
      </c>
      <c r="G280" s="38">
        <v>10</v>
      </c>
      <c r="H280" s="38">
        <v>10</v>
      </c>
      <c r="I280" s="38"/>
      <c r="J280" s="38"/>
      <c r="K280" s="38"/>
    </row>
    <row r="281" spans="1:11">
      <c r="A281" s="114"/>
      <c r="B281" s="38" t="s">
        <v>977</v>
      </c>
      <c r="C281" s="38" t="s">
        <v>978</v>
      </c>
      <c r="D281" s="36" t="s">
        <v>979</v>
      </c>
      <c r="E281" s="39">
        <v>0.95</v>
      </c>
      <c r="F281" s="39">
        <v>0.9</v>
      </c>
      <c r="G281" s="38">
        <v>5</v>
      </c>
      <c r="H281" s="38">
        <v>5</v>
      </c>
      <c r="I281" s="38"/>
      <c r="J281" s="38"/>
      <c r="K281" s="38"/>
    </row>
    <row r="282" ht="31" customHeight="1" spans="1:11">
      <c r="A282" s="114"/>
      <c r="B282" s="38"/>
      <c r="C282" s="38"/>
      <c r="D282" s="36" t="s">
        <v>981</v>
      </c>
      <c r="E282" s="39">
        <v>0.95</v>
      </c>
      <c r="F282" s="39">
        <v>0.9</v>
      </c>
      <c r="G282" s="38">
        <v>5</v>
      </c>
      <c r="H282" s="38">
        <v>5</v>
      </c>
      <c r="I282" s="38"/>
      <c r="J282" s="38"/>
      <c r="K282" s="38"/>
    </row>
    <row r="283" spans="1:11">
      <c r="A283" s="115"/>
      <c r="B283" s="116" t="s">
        <v>982</v>
      </c>
      <c r="C283" s="104"/>
      <c r="D283" s="104"/>
      <c r="E283" s="104"/>
      <c r="F283" s="103"/>
      <c r="G283" s="38">
        <f>SUM(G273:G282)</f>
        <v>90</v>
      </c>
      <c r="H283" s="38">
        <f>SUM(H273:H282)</f>
        <v>87</v>
      </c>
      <c r="I283" s="116"/>
      <c r="J283" s="104"/>
      <c r="K283" s="103"/>
    </row>
    <row r="284" s="1" customFormat="1" spans="1:11">
      <c r="A284" s="38" t="s">
        <v>983</v>
      </c>
      <c r="B284" s="38"/>
      <c r="C284" s="38"/>
      <c r="D284" s="38"/>
      <c r="E284" s="38"/>
      <c r="F284" s="38"/>
      <c r="G284" s="117">
        <f>SUM(G273:G282)+I265</f>
        <v>100</v>
      </c>
      <c r="H284" s="38">
        <f>SUM(H273:H282)+K265</f>
        <v>97</v>
      </c>
      <c r="I284" s="38"/>
      <c r="J284" s="38"/>
      <c r="K284" s="38"/>
    </row>
    <row r="285" ht="24" spans="1:11">
      <c r="A285" s="38" t="s">
        <v>984</v>
      </c>
      <c r="B285" s="38" t="s">
        <v>1146</v>
      </c>
      <c r="C285" s="38"/>
      <c r="D285" s="38"/>
      <c r="E285" s="38"/>
      <c r="F285" s="38"/>
      <c r="G285" s="38"/>
      <c r="H285" s="38"/>
      <c r="I285" s="38"/>
      <c r="J285" s="38"/>
      <c r="K285" s="38"/>
    </row>
    <row r="286" spans="1:11">
      <c r="A286" s="13" t="s">
        <v>986</v>
      </c>
      <c r="B286" s="13"/>
      <c r="C286" s="13"/>
      <c r="D286" s="13"/>
      <c r="E286" s="13"/>
      <c r="F286" s="13"/>
      <c r="G286" s="13"/>
      <c r="H286" s="13"/>
      <c r="I286" s="13"/>
      <c r="J286" s="13"/>
      <c r="K286" s="13"/>
    </row>
    <row r="287" ht="117" customHeight="1" spans="1:11">
      <c r="A287" s="118" t="s">
        <v>1132</v>
      </c>
      <c r="B287" s="118"/>
      <c r="C287" s="118"/>
      <c r="D287" s="118"/>
      <c r="E287" s="118"/>
      <c r="F287" s="118"/>
      <c r="G287" s="118"/>
      <c r="H287" s="118"/>
      <c r="I287" s="118"/>
      <c r="J287" s="118"/>
      <c r="K287" s="118"/>
    </row>
    <row r="288" spans="1:11">
      <c r="A288" s="118"/>
      <c r="B288" s="118"/>
      <c r="C288" s="118"/>
      <c r="D288" s="118"/>
      <c r="E288" s="118"/>
      <c r="F288" s="118"/>
      <c r="G288" s="118"/>
      <c r="H288" s="118"/>
      <c r="I288" s="118"/>
      <c r="J288" s="118"/>
      <c r="K288" s="118"/>
    </row>
    <row r="289" spans="11:11">
      <c r="K289" s="1" t="s">
        <v>988</v>
      </c>
    </row>
    <row r="290" ht="28.5" spans="1:11">
      <c r="A290" s="11" t="s">
        <v>989</v>
      </c>
      <c r="B290" s="11"/>
      <c r="C290" s="11"/>
      <c r="D290" s="11"/>
      <c r="E290" s="11"/>
      <c r="F290" s="11"/>
      <c r="G290" s="11"/>
      <c r="H290" s="11"/>
      <c r="I290" s="11"/>
      <c r="J290" s="11"/>
      <c r="K290" s="11"/>
    </row>
    <row r="291" ht="18.75" spans="1:11">
      <c r="A291" s="12" t="s">
        <v>990</v>
      </c>
      <c r="B291" s="12"/>
      <c r="C291" s="12"/>
      <c r="D291" s="12"/>
      <c r="E291" s="12"/>
      <c r="F291" s="12"/>
      <c r="G291" s="12"/>
      <c r="H291" s="12"/>
      <c r="I291" s="12"/>
      <c r="J291" s="12"/>
      <c r="K291" s="12"/>
    </row>
    <row r="292" spans="1:11">
      <c r="A292" s="13" t="s">
        <v>991</v>
      </c>
      <c r="B292" s="13"/>
      <c r="C292" s="13"/>
      <c r="D292" s="13"/>
      <c r="E292" s="13"/>
      <c r="F292" s="13"/>
      <c r="G292" s="13"/>
      <c r="H292" s="13"/>
      <c r="I292" s="13"/>
      <c r="J292" s="13"/>
      <c r="K292" s="13"/>
    </row>
    <row r="293" spans="1:11">
      <c r="A293" s="38" t="s">
        <v>992</v>
      </c>
      <c r="B293" s="38"/>
      <c r="C293" s="38"/>
      <c r="D293" s="38" t="s">
        <v>1147</v>
      </c>
      <c r="E293" s="38"/>
      <c r="F293" s="38"/>
      <c r="G293" s="38"/>
      <c r="H293" s="38"/>
      <c r="I293" s="38"/>
      <c r="J293" s="38"/>
      <c r="K293" s="38"/>
    </row>
    <row r="294" spans="1:11">
      <c r="A294" s="38" t="s">
        <v>919</v>
      </c>
      <c r="B294" s="38"/>
      <c r="C294" s="38"/>
      <c r="D294" s="38" t="s">
        <v>1027</v>
      </c>
      <c r="E294" s="38"/>
      <c r="F294" s="38" t="s">
        <v>921</v>
      </c>
      <c r="G294" s="38" t="s">
        <v>1134</v>
      </c>
      <c r="H294" s="38"/>
      <c r="I294" s="38"/>
      <c r="J294" s="38"/>
      <c r="K294" s="38"/>
    </row>
    <row r="295" spans="1:11">
      <c r="A295" s="38" t="s">
        <v>996</v>
      </c>
      <c r="B295" s="38"/>
      <c r="C295" s="38"/>
      <c r="D295" s="38" t="s">
        <v>924</v>
      </c>
      <c r="E295" s="38" t="s">
        <v>925</v>
      </c>
      <c r="F295" s="38" t="s">
        <v>1117</v>
      </c>
      <c r="G295" s="38" t="s">
        <v>1118</v>
      </c>
      <c r="H295" s="38"/>
      <c r="I295" s="38" t="s">
        <v>928</v>
      </c>
      <c r="J295" s="38" t="s">
        <v>929</v>
      </c>
      <c r="K295" s="38" t="s">
        <v>930</v>
      </c>
    </row>
    <row r="296" spans="1:11">
      <c r="A296" s="38"/>
      <c r="B296" s="38"/>
      <c r="C296" s="38"/>
      <c r="D296" s="38" t="s">
        <v>931</v>
      </c>
      <c r="E296" s="38"/>
      <c r="F296" s="110">
        <f>F297+F300</f>
        <v>290000</v>
      </c>
      <c r="G296" s="122">
        <f>G297+G300</f>
        <v>290000</v>
      </c>
      <c r="H296" s="123"/>
      <c r="I296" s="38">
        <v>10</v>
      </c>
      <c r="J296" s="119">
        <f>G296/F296</f>
        <v>1</v>
      </c>
      <c r="K296" s="111">
        <f>J296*I296</f>
        <v>10</v>
      </c>
    </row>
    <row r="297" spans="1:11">
      <c r="A297" s="38"/>
      <c r="B297" s="38"/>
      <c r="C297" s="38"/>
      <c r="D297" s="38" t="s">
        <v>999</v>
      </c>
      <c r="E297" s="38"/>
      <c r="F297" s="110">
        <f>F298+F299</f>
        <v>290000</v>
      </c>
      <c r="G297" s="122">
        <f>G298+G299</f>
        <v>290000</v>
      </c>
      <c r="H297" s="123"/>
      <c r="I297" s="38" t="s">
        <v>826</v>
      </c>
      <c r="J297" s="38" t="s">
        <v>826</v>
      </c>
      <c r="K297" s="38" t="s">
        <v>826</v>
      </c>
    </row>
    <row r="298" spans="1:11">
      <c r="A298" s="38"/>
      <c r="B298" s="38"/>
      <c r="C298" s="38"/>
      <c r="D298" s="112" t="s">
        <v>1000</v>
      </c>
      <c r="E298" s="38"/>
      <c r="F298" s="110"/>
      <c r="G298" s="110"/>
      <c r="H298" s="110"/>
      <c r="I298" s="38" t="s">
        <v>826</v>
      </c>
      <c r="J298" s="38" t="s">
        <v>826</v>
      </c>
      <c r="K298" s="38" t="s">
        <v>826</v>
      </c>
    </row>
    <row r="299" spans="1:11">
      <c r="A299" s="38"/>
      <c r="B299" s="38"/>
      <c r="C299" s="38"/>
      <c r="D299" s="112" t="s">
        <v>1001</v>
      </c>
      <c r="E299" s="38"/>
      <c r="F299" s="110">
        <v>290000</v>
      </c>
      <c r="G299" s="110">
        <v>290000</v>
      </c>
      <c r="H299" s="110"/>
      <c r="I299" s="38" t="s">
        <v>826</v>
      </c>
      <c r="J299" s="38" t="s">
        <v>826</v>
      </c>
      <c r="K299" s="38" t="s">
        <v>826</v>
      </c>
    </row>
    <row r="300" spans="1:11">
      <c r="A300" s="38"/>
      <c r="B300" s="38"/>
      <c r="C300" s="38"/>
      <c r="D300" s="38" t="s">
        <v>932</v>
      </c>
      <c r="E300" s="38"/>
      <c r="F300" s="110"/>
      <c r="G300" s="110"/>
      <c r="H300" s="110"/>
      <c r="I300" s="38" t="s">
        <v>826</v>
      </c>
      <c r="J300" s="38" t="s">
        <v>826</v>
      </c>
      <c r="K300" s="38" t="s">
        <v>826</v>
      </c>
    </row>
    <row r="301" spans="1:11">
      <c r="A301" s="38" t="s">
        <v>933</v>
      </c>
      <c r="B301" s="38" t="s">
        <v>934</v>
      </c>
      <c r="C301" s="38"/>
      <c r="D301" s="38"/>
      <c r="E301" s="38"/>
      <c r="F301" s="38" t="s">
        <v>935</v>
      </c>
      <c r="G301" s="38"/>
      <c r="H301" s="38"/>
      <c r="I301" s="38"/>
      <c r="J301" s="38"/>
      <c r="K301" s="38"/>
    </row>
    <row r="302" ht="55" customHeight="1" spans="1:11">
      <c r="A302" s="38"/>
      <c r="B302" s="36" t="s">
        <v>1148</v>
      </c>
      <c r="C302" s="36"/>
      <c r="D302" s="36"/>
      <c r="E302" s="36"/>
      <c r="F302" s="36" t="s">
        <v>1149</v>
      </c>
      <c r="G302" s="36"/>
      <c r="H302" s="36"/>
      <c r="I302" s="36"/>
      <c r="J302" s="36"/>
      <c r="K302" s="36"/>
    </row>
    <row r="303" spans="1:11">
      <c r="A303" s="113" t="s">
        <v>938</v>
      </c>
      <c r="B303" s="38" t="s">
        <v>939</v>
      </c>
      <c r="C303" s="38" t="s">
        <v>940</v>
      </c>
      <c r="D303" s="38" t="s">
        <v>941</v>
      </c>
      <c r="E303" s="38" t="s">
        <v>942</v>
      </c>
      <c r="F303" s="38" t="s">
        <v>943</v>
      </c>
      <c r="G303" s="38" t="s">
        <v>928</v>
      </c>
      <c r="H303" s="38" t="s">
        <v>930</v>
      </c>
      <c r="I303" s="38" t="s">
        <v>944</v>
      </c>
      <c r="J303" s="38"/>
      <c r="K303" s="38"/>
    </row>
    <row r="304" spans="1:11">
      <c r="A304" s="114"/>
      <c r="B304" s="113" t="s">
        <v>945</v>
      </c>
      <c r="C304" s="120" t="s">
        <v>946</v>
      </c>
      <c r="D304" s="76" t="s">
        <v>1150</v>
      </c>
      <c r="E304" s="37" t="s">
        <v>1151</v>
      </c>
      <c r="F304" s="37" t="s">
        <v>1151</v>
      </c>
      <c r="G304" s="38">
        <v>15</v>
      </c>
      <c r="H304" s="38">
        <v>15</v>
      </c>
      <c r="I304" s="38"/>
      <c r="J304" s="38"/>
      <c r="K304" s="38"/>
    </row>
    <row r="305" spans="1:11">
      <c r="A305" s="114"/>
      <c r="B305" s="114"/>
      <c r="C305" s="38" t="s">
        <v>953</v>
      </c>
      <c r="D305" s="36" t="s">
        <v>1141</v>
      </c>
      <c r="E305" s="39">
        <v>1</v>
      </c>
      <c r="F305" s="39">
        <v>1</v>
      </c>
      <c r="G305" s="38">
        <v>15</v>
      </c>
      <c r="H305" s="38">
        <v>15</v>
      </c>
      <c r="I305" s="38"/>
      <c r="J305" s="38"/>
      <c r="K305" s="38"/>
    </row>
    <row r="306" spans="1:11">
      <c r="A306" s="114"/>
      <c r="B306" s="114"/>
      <c r="C306" s="113" t="s">
        <v>960</v>
      </c>
      <c r="D306" s="36" t="s">
        <v>1142</v>
      </c>
      <c r="E306" s="39">
        <v>1</v>
      </c>
      <c r="F306" s="39">
        <v>1</v>
      </c>
      <c r="G306" s="38">
        <v>20</v>
      </c>
      <c r="H306" s="38">
        <v>18</v>
      </c>
      <c r="I306" s="38"/>
      <c r="J306" s="38"/>
      <c r="K306" s="38"/>
    </row>
    <row r="307" spans="1:11">
      <c r="A307" s="114"/>
      <c r="B307" s="38" t="s">
        <v>968</v>
      </c>
      <c r="C307" s="38" t="s">
        <v>969</v>
      </c>
      <c r="D307" s="36" t="s">
        <v>1037</v>
      </c>
      <c r="E307" s="39" t="s">
        <v>1145</v>
      </c>
      <c r="F307" s="39" t="s">
        <v>1145</v>
      </c>
      <c r="G307" s="38">
        <v>15</v>
      </c>
      <c r="H307" s="38">
        <v>13</v>
      </c>
      <c r="I307" s="38"/>
      <c r="J307" s="38"/>
      <c r="K307" s="38"/>
    </row>
    <row r="308" spans="1:11">
      <c r="A308" s="114"/>
      <c r="B308" s="113"/>
      <c r="C308" s="124" t="s">
        <v>972</v>
      </c>
      <c r="D308" s="36" t="s">
        <v>1152</v>
      </c>
      <c r="E308" s="39" t="s">
        <v>974</v>
      </c>
      <c r="F308" s="119" t="s">
        <v>974</v>
      </c>
      <c r="G308" s="38">
        <v>15</v>
      </c>
      <c r="H308" s="38">
        <v>14</v>
      </c>
      <c r="I308" s="38"/>
      <c r="J308" s="38"/>
      <c r="K308" s="38"/>
    </row>
    <row r="309" ht="36" spans="1:11">
      <c r="A309" s="114"/>
      <c r="B309" s="38" t="s">
        <v>977</v>
      </c>
      <c r="C309" s="38" t="s">
        <v>978</v>
      </c>
      <c r="D309" s="36" t="s">
        <v>979</v>
      </c>
      <c r="E309" s="39">
        <v>0.95</v>
      </c>
      <c r="F309" s="39">
        <v>0.9</v>
      </c>
      <c r="G309" s="38">
        <v>10</v>
      </c>
      <c r="H309" s="38">
        <v>9</v>
      </c>
      <c r="I309" s="38"/>
      <c r="J309" s="38"/>
      <c r="K309" s="38"/>
    </row>
    <row r="310" ht="31" customHeight="1" spans="1:11">
      <c r="A310" s="115"/>
      <c r="B310" s="116" t="s">
        <v>982</v>
      </c>
      <c r="C310" s="104"/>
      <c r="D310" s="104"/>
      <c r="E310" s="104"/>
      <c r="F310" s="103"/>
      <c r="G310" s="38">
        <f>SUM(G304:G309)</f>
        <v>90</v>
      </c>
      <c r="H310" s="38">
        <f>SUM(H304:H309)</f>
        <v>84</v>
      </c>
      <c r="I310" s="116"/>
      <c r="J310" s="104"/>
      <c r="K310" s="103"/>
    </row>
    <row r="311" s="1" customFormat="1" ht="27" customHeight="1" spans="1:11">
      <c r="A311" s="38" t="s">
        <v>983</v>
      </c>
      <c r="B311" s="38"/>
      <c r="C311" s="38"/>
      <c r="D311" s="38"/>
      <c r="E311" s="38"/>
      <c r="F311" s="38"/>
      <c r="G311" s="117">
        <f>SUM(G304:G309)+I296</f>
        <v>100</v>
      </c>
      <c r="H311" s="38">
        <f>SUM(H304:H309)+K296</f>
        <v>94</v>
      </c>
      <c r="I311" s="38"/>
      <c r="J311" s="38"/>
      <c r="K311" s="38"/>
    </row>
    <row r="312" ht="37" customHeight="1" spans="1:11">
      <c r="A312" s="38" t="s">
        <v>984</v>
      </c>
      <c r="B312" s="36" t="s">
        <v>1153</v>
      </c>
      <c r="C312" s="36"/>
      <c r="D312" s="36"/>
      <c r="E312" s="36"/>
      <c r="F312" s="36"/>
      <c r="G312" s="36"/>
      <c r="H312" s="36"/>
      <c r="I312" s="36"/>
      <c r="J312" s="36"/>
      <c r="K312" s="36"/>
    </row>
    <row r="313" spans="1:11">
      <c r="A313" s="13" t="s">
        <v>986</v>
      </c>
      <c r="B313" s="13"/>
      <c r="C313" s="13"/>
      <c r="D313" s="13"/>
      <c r="E313" s="13"/>
      <c r="F313" s="13"/>
      <c r="G313" s="13"/>
      <c r="H313" s="13"/>
      <c r="I313" s="13"/>
      <c r="J313" s="13"/>
      <c r="K313" s="13"/>
    </row>
    <row r="314" ht="113" customHeight="1" spans="1:11">
      <c r="A314" s="118" t="s">
        <v>1132</v>
      </c>
      <c r="B314" s="118"/>
      <c r="C314" s="118"/>
      <c r="D314" s="118"/>
      <c r="E314" s="118"/>
      <c r="F314" s="118"/>
      <c r="G314" s="118"/>
      <c r="H314" s="118"/>
      <c r="I314" s="118"/>
      <c r="J314" s="118"/>
      <c r="K314" s="118"/>
    </row>
    <row r="315" ht="23" customHeight="1" spans="1:11">
      <c r="A315" s="118"/>
      <c r="B315" s="118"/>
      <c r="C315" s="118"/>
      <c r="D315" s="118"/>
      <c r="E315" s="118"/>
      <c r="F315" s="118"/>
      <c r="G315" s="118"/>
      <c r="H315" s="118"/>
      <c r="I315" s="118"/>
      <c r="J315" s="118"/>
      <c r="K315" s="118"/>
    </row>
    <row r="316" ht="23" customHeight="1" spans="11:11">
      <c r="K316" s="1" t="s">
        <v>988</v>
      </c>
    </row>
    <row r="317" ht="28.5" spans="1:11">
      <c r="A317" s="11" t="s">
        <v>989</v>
      </c>
      <c r="B317" s="11"/>
      <c r="C317" s="11"/>
      <c r="D317" s="11"/>
      <c r="E317" s="11"/>
      <c r="F317" s="11"/>
      <c r="G317" s="11"/>
      <c r="H317" s="11"/>
      <c r="I317" s="11"/>
      <c r="J317" s="11"/>
      <c r="K317" s="11"/>
    </row>
    <row r="318" ht="18.75" spans="1:11">
      <c r="A318" s="12" t="s">
        <v>990</v>
      </c>
      <c r="B318" s="12"/>
      <c r="C318" s="12"/>
      <c r="D318" s="12"/>
      <c r="E318" s="12"/>
      <c r="F318" s="12"/>
      <c r="G318" s="12"/>
      <c r="H318" s="12"/>
      <c r="I318" s="12"/>
      <c r="J318" s="12"/>
      <c r="K318" s="12"/>
    </row>
    <row r="319" spans="1:11">
      <c r="A319" s="13" t="s">
        <v>991</v>
      </c>
      <c r="B319" s="13"/>
      <c r="C319" s="13"/>
      <c r="D319" s="13"/>
      <c r="E319" s="13"/>
      <c r="F319" s="13"/>
      <c r="G319" s="13"/>
      <c r="H319" s="13"/>
      <c r="I319" s="13"/>
      <c r="J319" s="13"/>
      <c r="K319" s="13"/>
    </row>
    <row r="320" spans="1:11">
      <c r="A320" s="38" t="s">
        <v>992</v>
      </c>
      <c r="B320" s="38"/>
      <c r="C320" s="38"/>
      <c r="D320" s="38" t="s">
        <v>1154</v>
      </c>
      <c r="E320" s="38"/>
      <c r="F320" s="38"/>
      <c r="G320" s="38"/>
      <c r="H320" s="38"/>
      <c r="I320" s="38"/>
      <c r="J320" s="38"/>
      <c r="K320" s="38"/>
    </row>
    <row r="321" spans="1:11">
      <c r="A321" s="38" t="s">
        <v>919</v>
      </c>
      <c r="B321" s="38"/>
      <c r="C321" s="38"/>
      <c r="D321" s="38" t="s">
        <v>1027</v>
      </c>
      <c r="E321" s="38"/>
      <c r="F321" s="38" t="s">
        <v>921</v>
      </c>
      <c r="G321" s="38" t="s">
        <v>1134</v>
      </c>
      <c r="H321" s="38"/>
      <c r="I321" s="38"/>
      <c r="J321" s="38"/>
      <c r="K321" s="38"/>
    </row>
    <row r="322" spans="1:11">
      <c r="A322" s="38" t="s">
        <v>996</v>
      </c>
      <c r="B322" s="38"/>
      <c r="C322" s="38"/>
      <c r="D322" s="38" t="s">
        <v>924</v>
      </c>
      <c r="E322" s="38" t="s">
        <v>925</v>
      </c>
      <c r="F322" s="38" t="s">
        <v>1117</v>
      </c>
      <c r="G322" s="38" t="s">
        <v>1118</v>
      </c>
      <c r="H322" s="38"/>
      <c r="I322" s="38" t="s">
        <v>928</v>
      </c>
      <c r="J322" s="38" t="s">
        <v>929</v>
      </c>
      <c r="K322" s="38" t="s">
        <v>930</v>
      </c>
    </row>
    <row r="323" spans="1:11">
      <c r="A323" s="38"/>
      <c r="B323" s="38"/>
      <c r="C323" s="38"/>
      <c r="D323" s="38" t="s">
        <v>931</v>
      </c>
      <c r="E323" s="38"/>
      <c r="F323" s="110">
        <f>F324+F327</f>
        <v>422344.71</v>
      </c>
      <c r="G323" s="122">
        <f>G324+G327</f>
        <v>422344.71</v>
      </c>
      <c r="H323" s="123"/>
      <c r="I323" s="38">
        <v>10</v>
      </c>
      <c r="J323" s="119">
        <f>G323/F323</f>
        <v>1</v>
      </c>
      <c r="K323" s="111">
        <f>J323*I323</f>
        <v>10</v>
      </c>
    </row>
    <row r="324" spans="1:11">
      <c r="A324" s="38"/>
      <c r="B324" s="38"/>
      <c r="C324" s="38"/>
      <c r="D324" s="38" t="s">
        <v>999</v>
      </c>
      <c r="E324" s="38"/>
      <c r="F324" s="110"/>
      <c r="G324" s="122"/>
      <c r="H324" s="123"/>
      <c r="I324" s="38" t="s">
        <v>826</v>
      </c>
      <c r="J324" s="38" t="s">
        <v>826</v>
      </c>
      <c r="K324" s="38" t="s">
        <v>826</v>
      </c>
    </row>
    <row r="325" spans="1:11">
      <c r="A325" s="38"/>
      <c r="B325" s="38"/>
      <c r="C325" s="38"/>
      <c r="D325" s="112" t="s">
        <v>1000</v>
      </c>
      <c r="E325" s="38"/>
      <c r="F325" s="110"/>
      <c r="G325" s="110"/>
      <c r="H325" s="110"/>
      <c r="I325" s="38" t="s">
        <v>826</v>
      </c>
      <c r="J325" s="38" t="s">
        <v>826</v>
      </c>
      <c r="K325" s="38" t="s">
        <v>826</v>
      </c>
    </row>
    <row r="326" spans="1:11">
      <c r="A326" s="38"/>
      <c r="B326" s="38"/>
      <c r="C326" s="38"/>
      <c r="D326" s="112" t="s">
        <v>1001</v>
      </c>
      <c r="E326" s="38"/>
      <c r="F326" s="125"/>
      <c r="G326" s="110"/>
      <c r="H326" s="110"/>
      <c r="I326" s="38" t="s">
        <v>826</v>
      </c>
      <c r="J326" s="38" t="s">
        <v>826</v>
      </c>
      <c r="K326" s="38" t="s">
        <v>826</v>
      </c>
    </row>
    <row r="327" spans="1:11">
      <c r="A327" s="38"/>
      <c r="B327" s="38"/>
      <c r="C327" s="38"/>
      <c r="D327" s="38" t="s">
        <v>932</v>
      </c>
      <c r="E327" s="38"/>
      <c r="F327" s="110">
        <v>422344.71</v>
      </c>
      <c r="G327" s="110">
        <v>422344.71</v>
      </c>
      <c r="H327" s="110"/>
      <c r="I327" s="38" t="s">
        <v>826</v>
      </c>
      <c r="J327" s="38" t="s">
        <v>826</v>
      </c>
      <c r="K327" s="38" t="s">
        <v>826</v>
      </c>
    </row>
    <row r="328" spans="1:11">
      <c r="A328" s="38" t="s">
        <v>933</v>
      </c>
      <c r="B328" s="38" t="s">
        <v>934</v>
      </c>
      <c r="C328" s="38"/>
      <c r="D328" s="38"/>
      <c r="E328" s="38"/>
      <c r="F328" s="38" t="s">
        <v>935</v>
      </c>
      <c r="G328" s="38"/>
      <c r="H328" s="38"/>
      <c r="I328" s="38"/>
      <c r="J328" s="38"/>
      <c r="K328" s="38"/>
    </row>
    <row r="329" spans="1:11">
      <c r="A329" s="38"/>
      <c r="B329" s="36" t="s">
        <v>1155</v>
      </c>
      <c r="C329" s="36"/>
      <c r="D329" s="36"/>
      <c r="E329" s="36"/>
      <c r="F329" s="36" t="s">
        <v>1156</v>
      </c>
      <c r="G329" s="36"/>
      <c r="H329" s="36"/>
      <c r="I329" s="36"/>
      <c r="J329" s="36"/>
      <c r="K329" s="36"/>
    </row>
    <row r="330" spans="1:11">
      <c r="A330" s="113" t="s">
        <v>938</v>
      </c>
      <c r="B330" s="38" t="s">
        <v>939</v>
      </c>
      <c r="C330" s="38" t="s">
        <v>940</v>
      </c>
      <c r="D330" s="38" t="s">
        <v>941</v>
      </c>
      <c r="E330" s="38" t="s">
        <v>942</v>
      </c>
      <c r="F330" s="38" t="s">
        <v>943</v>
      </c>
      <c r="G330" s="38" t="s">
        <v>928</v>
      </c>
      <c r="H330" s="38" t="s">
        <v>930</v>
      </c>
      <c r="I330" s="38" t="s">
        <v>944</v>
      </c>
      <c r="J330" s="38"/>
      <c r="K330" s="38"/>
    </row>
    <row r="331" spans="1:11">
      <c r="A331" s="114"/>
      <c r="B331" s="113" t="s">
        <v>945</v>
      </c>
      <c r="C331" s="120" t="s">
        <v>946</v>
      </c>
      <c r="D331" s="76" t="s">
        <v>1157</v>
      </c>
      <c r="E331" s="37" t="s">
        <v>1158</v>
      </c>
      <c r="F331" s="37" t="s">
        <v>1158</v>
      </c>
      <c r="G331" s="38">
        <v>15</v>
      </c>
      <c r="H331" s="38">
        <v>15</v>
      </c>
      <c r="I331" s="38"/>
      <c r="J331" s="38"/>
      <c r="K331" s="38"/>
    </row>
    <row r="332" spans="1:11">
      <c r="A332" s="114"/>
      <c r="B332" s="114"/>
      <c r="C332" s="38" t="s">
        <v>953</v>
      </c>
      <c r="D332" s="36" t="s">
        <v>1159</v>
      </c>
      <c r="E332" s="39">
        <v>1</v>
      </c>
      <c r="F332" s="39">
        <v>1</v>
      </c>
      <c r="G332" s="38">
        <v>15</v>
      </c>
      <c r="H332" s="38">
        <v>15</v>
      </c>
      <c r="I332" s="38"/>
      <c r="J332" s="38"/>
      <c r="K332" s="38"/>
    </row>
    <row r="333" spans="1:11">
      <c r="A333" s="114"/>
      <c r="B333" s="114"/>
      <c r="C333" s="113" t="s">
        <v>960</v>
      </c>
      <c r="D333" s="36" t="s">
        <v>1142</v>
      </c>
      <c r="E333" s="39">
        <v>1</v>
      </c>
      <c r="F333" s="39">
        <v>1</v>
      </c>
      <c r="G333" s="38">
        <v>10</v>
      </c>
      <c r="H333" s="38">
        <v>10</v>
      </c>
      <c r="I333" s="38"/>
      <c r="J333" s="38"/>
      <c r="K333" s="38"/>
    </row>
    <row r="334" spans="1:11">
      <c r="A334" s="114"/>
      <c r="B334" s="114"/>
      <c r="C334" s="113" t="s">
        <v>963</v>
      </c>
      <c r="D334" s="36" t="s">
        <v>1160</v>
      </c>
      <c r="E334" s="39" t="s">
        <v>1161</v>
      </c>
      <c r="F334" s="39" t="s">
        <v>1161</v>
      </c>
      <c r="G334" s="38">
        <v>10</v>
      </c>
      <c r="H334" s="38">
        <v>10</v>
      </c>
      <c r="I334" s="38"/>
      <c r="J334" s="38"/>
      <c r="K334" s="38"/>
    </row>
    <row r="335" spans="1:11">
      <c r="A335" s="114"/>
      <c r="B335" s="38" t="s">
        <v>968</v>
      </c>
      <c r="C335" s="38" t="s">
        <v>969</v>
      </c>
      <c r="D335" s="36" t="s">
        <v>1037</v>
      </c>
      <c r="E335" s="39" t="s">
        <v>1145</v>
      </c>
      <c r="F335" s="39" t="s">
        <v>1145</v>
      </c>
      <c r="G335" s="38">
        <v>15</v>
      </c>
      <c r="H335" s="38">
        <v>14</v>
      </c>
      <c r="I335" s="38"/>
      <c r="J335" s="38"/>
      <c r="K335" s="38"/>
    </row>
    <row r="336" spans="1:11">
      <c r="A336" s="114"/>
      <c r="B336" s="113"/>
      <c r="C336" s="124" t="s">
        <v>972</v>
      </c>
      <c r="D336" s="36" t="s">
        <v>1162</v>
      </c>
      <c r="E336" s="39" t="s">
        <v>1058</v>
      </c>
      <c r="F336" s="119" t="s">
        <v>1058</v>
      </c>
      <c r="G336" s="38">
        <v>15</v>
      </c>
      <c r="H336" s="38">
        <v>15</v>
      </c>
      <c r="I336" s="38"/>
      <c r="J336" s="38"/>
      <c r="K336" s="38"/>
    </row>
    <row r="337" ht="36" spans="1:11">
      <c r="A337" s="114"/>
      <c r="B337" s="38" t="s">
        <v>977</v>
      </c>
      <c r="C337" s="38" t="s">
        <v>978</v>
      </c>
      <c r="D337" s="36" t="s">
        <v>979</v>
      </c>
      <c r="E337" s="39">
        <v>0.95</v>
      </c>
      <c r="F337" s="39">
        <v>0.9</v>
      </c>
      <c r="G337" s="38">
        <v>10</v>
      </c>
      <c r="H337" s="38">
        <v>9</v>
      </c>
      <c r="I337" s="38"/>
      <c r="J337" s="38"/>
      <c r="K337" s="38"/>
    </row>
    <row r="338" ht="21" customHeight="1" spans="1:11">
      <c r="A338" s="115"/>
      <c r="B338" s="116" t="s">
        <v>982</v>
      </c>
      <c r="C338" s="104"/>
      <c r="D338" s="104"/>
      <c r="E338" s="104"/>
      <c r="F338" s="103"/>
      <c r="G338" s="38">
        <f>SUM(G331:G337)</f>
        <v>90</v>
      </c>
      <c r="H338" s="38">
        <f>SUM(H331:H337)</f>
        <v>88</v>
      </c>
      <c r="I338" s="116"/>
      <c r="J338" s="104"/>
      <c r="K338" s="103"/>
    </row>
    <row r="339" ht="32" customHeight="1" spans="1:11">
      <c r="A339" s="38" t="s">
        <v>983</v>
      </c>
      <c r="B339" s="38"/>
      <c r="C339" s="38"/>
      <c r="D339" s="38"/>
      <c r="E339" s="38"/>
      <c r="F339" s="38"/>
      <c r="G339" s="117">
        <f>SUM(G331:G337)+I323</f>
        <v>100</v>
      </c>
      <c r="H339" s="38">
        <f>SUM(H331:H337)+K323</f>
        <v>98</v>
      </c>
      <c r="I339" s="38"/>
      <c r="J339" s="38"/>
      <c r="K339" s="38"/>
    </row>
    <row r="340" ht="39" customHeight="1" spans="1:11">
      <c r="A340" s="38" t="s">
        <v>984</v>
      </c>
      <c r="B340" s="36" t="s">
        <v>1163</v>
      </c>
      <c r="C340" s="36"/>
      <c r="D340" s="36"/>
      <c r="E340" s="36"/>
      <c r="F340" s="36"/>
      <c r="G340" s="36"/>
      <c r="H340" s="36"/>
      <c r="I340" s="36"/>
      <c r="J340" s="36"/>
      <c r="K340" s="36"/>
    </row>
    <row r="341" spans="1:11">
      <c r="A341" s="13" t="s">
        <v>986</v>
      </c>
      <c r="B341" s="13"/>
      <c r="C341" s="13"/>
      <c r="D341" s="13"/>
      <c r="E341" s="13"/>
      <c r="F341" s="13"/>
      <c r="G341" s="13"/>
      <c r="H341" s="13"/>
      <c r="I341" s="13"/>
      <c r="J341" s="13"/>
      <c r="K341" s="13"/>
    </row>
    <row r="342" ht="114" customHeight="1" spans="1:11">
      <c r="A342" s="118" t="s">
        <v>1132</v>
      </c>
      <c r="B342" s="118"/>
      <c r="C342" s="118"/>
      <c r="D342" s="118"/>
      <c r="E342" s="118"/>
      <c r="F342" s="118"/>
      <c r="G342" s="118"/>
      <c r="H342" s="118"/>
      <c r="I342" s="118"/>
      <c r="J342" s="118"/>
      <c r="K342" s="118"/>
    </row>
    <row r="343" ht="18" customHeight="1" spans="1:11">
      <c r="A343" s="118"/>
      <c r="B343" s="118"/>
      <c r="C343" s="118"/>
      <c r="D343" s="118"/>
      <c r="E343" s="118"/>
      <c r="F343" s="118"/>
      <c r="G343" s="118"/>
      <c r="H343" s="118"/>
      <c r="I343" s="118"/>
      <c r="J343" s="118"/>
      <c r="K343" s="118"/>
    </row>
    <row r="344" ht="18" customHeight="1" spans="11:11">
      <c r="K344" s="1" t="s">
        <v>988</v>
      </c>
    </row>
    <row r="345" ht="28.5" spans="1:11">
      <c r="A345" s="11" t="s">
        <v>989</v>
      </c>
      <c r="B345" s="11"/>
      <c r="C345" s="11"/>
      <c r="D345" s="11"/>
      <c r="E345" s="11"/>
      <c r="F345" s="11"/>
      <c r="G345" s="11"/>
      <c r="H345" s="11"/>
      <c r="I345" s="11"/>
      <c r="J345" s="11"/>
      <c r="K345" s="11"/>
    </row>
    <row r="346" ht="18.75" spans="1:11">
      <c r="A346" s="12" t="s">
        <v>990</v>
      </c>
      <c r="B346" s="12"/>
      <c r="C346" s="12"/>
      <c r="D346" s="12"/>
      <c r="E346" s="12"/>
      <c r="F346" s="12"/>
      <c r="G346" s="12"/>
      <c r="H346" s="12"/>
      <c r="I346" s="12"/>
      <c r="J346" s="12"/>
      <c r="K346" s="12"/>
    </row>
    <row r="347" spans="1:11">
      <c r="A347" s="13" t="s">
        <v>991</v>
      </c>
      <c r="B347" s="13"/>
      <c r="C347" s="13"/>
      <c r="D347" s="13"/>
      <c r="E347" s="13"/>
      <c r="F347" s="13"/>
      <c r="G347" s="13"/>
      <c r="H347" s="13"/>
      <c r="I347" s="13"/>
      <c r="J347" s="13"/>
      <c r="K347" s="13"/>
    </row>
    <row r="348" spans="1:11">
      <c r="A348" s="38" t="s">
        <v>992</v>
      </c>
      <c r="B348" s="38"/>
      <c r="C348" s="38"/>
      <c r="D348" s="38" t="s">
        <v>1164</v>
      </c>
      <c r="E348" s="38"/>
      <c r="F348" s="38"/>
      <c r="G348" s="38"/>
      <c r="H348" s="38"/>
      <c r="I348" s="38"/>
      <c r="J348" s="38"/>
      <c r="K348" s="38"/>
    </row>
    <row r="349" spans="1:11">
      <c r="A349" s="38" t="s">
        <v>919</v>
      </c>
      <c r="B349" s="38"/>
      <c r="C349" s="38"/>
      <c r="D349" s="38" t="s">
        <v>1027</v>
      </c>
      <c r="E349" s="38"/>
      <c r="F349" s="38" t="s">
        <v>921</v>
      </c>
      <c r="G349" s="38" t="s">
        <v>1134</v>
      </c>
      <c r="H349" s="38"/>
      <c r="I349" s="38"/>
      <c r="J349" s="38"/>
      <c r="K349" s="38"/>
    </row>
    <row r="350" spans="1:11">
      <c r="A350" s="38" t="s">
        <v>996</v>
      </c>
      <c r="B350" s="38"/>
      <c r="C350" s="38"/>
      <c r="D350" s="38" t="s">
        <v>924</v>
      </c>
      <c r="E350" s="38" t="s">
        <v>925</v>
      </c>
      <c r="F350" s="38" t="s">
        <v>1117</v>
      </c>
      <c r="G350" s="38" t="s">
        <v>1118</v>
      </c>
      <c r="H350" s="38"/>
      <c r="I350" s="38" t="s">
        <v>928</v>
      </c>
      <c r="J350" s="38" t="s">
        <v>929</v>
      </c>
      <c r="K350" s="38" t="s">
        <v>930</v>
      </c>
    </row>
    <row r="351" spans="1:11">
      <c r="A351" s="38"/>
      <c r="B351" s="38"/>
      <c r="C351" s="38"/>
      <c r="D351" s="38" t="s">
        <v>931</v>
      </c>
      <c r="E351" s="38"/>
      <c r="F351" s="110">
        <f>F352+F355</f>
        <v>76108</v>
      </c>
      <c r="G351" s="122">
        <f>G352+G355</f>
        <v>76108</v>
      </c>
      <c r="H351" s="123"/>
      <c r="I351" s="38">
        <v>10</v>
      </c>
      <c r="J351" s="119">
        <f>G351/F351</f>
        <v>1</v>
      </c>
      <c r="K351" s="111">
        <f>J351*I351</f>
        <v>10</v>
      </c>
    </row>
    <row r="352" spans="1:11">
      <c r="A352" s="38"/>
      <c r="B352" s="38"/>
      <c r="C352" s="38"/>
      <c r="D352" s="38" t="s">
        <v>999</v>
      </c>
      <c r="E352" s="38"/>
      <c r="F352" s="110">
        <v>69240</v>
      </c>
      <c r="G352" s="122">
        <f>G353+G354</f>
        <v>69240</v>
      </c>
      <c r="H352" s="123"/>
      <c r="I352" s="38" t="s">
        <v>826</v>
      </c>
      <c r="J352" s="38" t="s">
        <v>826</v>
      </c>
      <c r="K352" s="38" t="s">
        <v>826</v>
      </c>
    </row>
    <row r="353" spans="1:11">
      <c r="A353" s="38"/>
      <c r="B353" s="38"/>
      <c r="C353" s="38"/>
      <c r="D353" s="112" t="s">
        <v>1000</v>
      </c>
      <c r="E353" s="38"/>
      <c r="F353" s="110">
        <v>69240</v>
      </c>
      <c r="G353" s="110">
        <v>69240</v>
      </c>
      <c r="H353" s="110"/>
      <c r="I353" s="38" t="s">
        <v>826</v>
      </c>
      <c r="J353" s="38" t="s">
        <v>826</v>
      </c>
      <c r="K353" s="38" t="s">
        <v>826</v>
      </c>
    </row>
    <row r="354" spans="1:11">
      <c r="A354" s="38"/>
      <c r="B354" s="38"/>
      <c r="C354" s="38"/>
      <c r="D354" s="112" t="s">
        <v>1001</v>
      </c>
      <c r="E354" s="38"/>
      <c r="F354" s="125"/>
      <c r="G354" s="110"/>
      <c r="H354" s="110"/>
      <c r="I354" s="38" t="s">
        <v>826</v>
      </c>
      <c r="J354" s="38" t="s">
        <v>826</v>
      </c>
      <c r="K354" s="38" t="s">
        <v>826</v>
      </c>
    </row>
    <row r="355" spans="1:11">
      <c r="A355" s="38"/>
      <c r="B355" s="38"/>
      <c r="C355" s="38"/>
      <c r="D355" s="38" t="s">
        <v>932</v>
      </c>
      <c r="E355" s="38"/>
      <c r="F355" s="110">
        <v>6868</v>
      </c>
      <c r="G355" s="110">
        <v>6868</v>
      </c>
      <c r="H355" s="110"/>
      <c r="I355" s="38" t="s">
        <v>826</v>
      </c>
      <c r="J355" s="38" t="s">
        <v>826</v>
      </c>
      <c r="K355" s="38" t="s">
        <v>826</v>
      </c>
    </row>
    <row r="356" spans="1:11">
      <c r="A356" s="38" t="s">
        <v>933</v>
      </c>
      <c r="B356" s="38" t="s">
        <v>934</v>
      </c>
      <c r="C356" s="38"/>
      <c r="D356" s="38"/>
      <c r="E356" s="38"/>
      <c r="F356" s="38" t="s">
        <v>935</v>
      </c>
      <c r="G356" s="38"/>
      <c r="H356" s="38"/>
      <c r="I356" s="38"/>
      <c r="J356" s="38"/>
      <c r="K356" s="38"/>
    </row>
    <row r="357" ht="96" customHeight="1" spans="1:11">
      <c r="A357" s="38"/>
      <c r="B357" s="36" t="s">
        <v>1165</v>
      </c>
      <c r="C357" s="36"/>
      <c r="D357" s="36"/>
      <c r="E357" s="36"/>
      <c r="F357" s="36" t="s">
        <v>1166</v>
      </c>
      <c r="G357" s="36"/>
      <c r="H357" s="36"/>
      <c r="I357" s="36"/>
      <c r="J357" s="36"/>
      <c r="K357" s="36"/>
    </row>
    <row r="358" spans="1:11">
      <c r="A358" s="113" t="s">
        <v>938</v>
      </c>
      <c r="B358" s="38" t="s">
        <v>939</v>
      </c>
      <c r="C358" s="38" t="s">
        <v>940</v>
      </c>
      <c r="D358" s="38" t="s">
        <v>941</v>
      </c>
      <c r="E358" s="38" t="s">
        <v>942</v>
      </c>
      <c r="F358" s="38" t="s">
        <v>943</v>
      </c>
      <c r="G358" s="38" t="s">
        <v>928</v>
      </c>
      <c r="H358" s="38" t="s">
        <v>930</v>
      </c>
      <c r="I358" s="38" t="s">
        <v>944</v>
      </c>
      <c r="J358" s="38"/>
      <c r="K358" s="38"/>
    </row>
    <row r="359" spans="1:11">
      <c r="A359" s="114"/>
      <c r="B359" s="113"/>
      <c r="C359" s="120" t="s">
        <v>946</v>
      </c>
      <c r="D359" s="36" t="s">
        <v>1167</v>
      </c>
      <c r="E359" s="38" t="s">
        <v>1168</v>
      </c>
      <c r="F359" s="38" t="s">
        <v>1168</v>
      </c>
      <c r="G359" s="38">
        <v>8</v>
      </c>
      <c r="H359" s="38">
        <v>8</v>
      </c>
      <c r="I359" s="38"/>
      <c r="J359" s="38"/>
      <c r="K359" s="38"/>
    </row>
    <row r="360" spans="1:11">
      <c r="A360" s="114"/>
      <c r="B360" s="113" t="s">
        <v>945</v>
      </c>
      <c r="C360" s="121"/>
      <c r="D360" s="76" t="s">
        <v>1169</v>
      </c>
      <c r="E360" s="37" t="s">
        <v>1170</v>
      </c>
      <c r="F360" s="37" t="s">
        <v>1170</v>
      </c>
      <c r="G360" s="38">
        <v>8</v>
      </c>
      <c r="H360" s="38">
        <v>8</v>
      </c>
      <c r="I360" s="38"/>
      <c r="J360" s="38"/>
      <c r="K360" s="38"/>
    </row>
    <row r="361" spans="1:11">
      <c r="A361" s="114"/>
      <c r="B361" s="114"/>
      <c r="C361" s="113" t="s">
        <v>953</v>
      </c>
      <c r="D361" s="36" t="s">
        <v>1171</v>
      </c>
      <c r="E361" s="39">
        <v>1</v>
      </c>
      <c r="F361" s="39">
        <v>1</v>
      </c>
      <c r="G361" s="38">
        <v>8</v>
      </c>
      <c r="H361" s="38">
        <v>8</v>
      </c>
      <c r="I361" s="38"/>
      <c r="J361" s="38"/>
      <c r="K361" s="38"/>
    </row>
    <row r="362" spans="1:11">
      <c r="A362" s="114"/>
      <c r="B362" s="114"/>
      <c r="C362" s="115"/>
      <c r="D362" s="36" t="s">
        <v>1159</v>
      </c>
      <c r="E362" s="39">
        <v>1</v>
      </c>
      <c r="F362" s="39">
        <v>1</v>
      </c>
      <c r="G362" s="38">
        <v>8</v>
      </c>
      <c r="H362" s="38">
        <v>8</v>
      </c>
      <c r="I362" s="38"/>
      <c r="J362" s="38"/>
      <c r="K362" s="38"/>
    </row>
    <row r="363" spans="1:11">
      <c r="A363" s="114"/>
      <c r="B363" s="114"/>
      <c r="C363" s="113" t="s">
        <v>960</v>
      </c>
      <c r="D363" s="36" t="s">
        <v>1142</v>
      </c>
      <c r="E363" s="39">
        <v>1</v>
      </c>
      <c r="F363" s="39">
        <v>1</v>
      </c>
      <c r="G363" s="38">
        <v>10</v>
      </c>
      <c r="H363" s="38">
        <v>10</v>
      </c>
      <c r="I363" s="38"/>
      <c r="J363" s="38"/>
      <c r="K363" s="38"/>
    </row>
    <row r="364" spans="1:11">
      <c r="A364" s="114"/>
      <c r="B364" s="114"/>
      <c r="C364" s="113" t="s">
        <v>963</v>
      </c>
      <c r="D364" s="36" t="s">
        <v>1160</v>
      </c>
      <c r="E364" s="39" t="s">
        <v>1172</v>
      </c>
      <c r="F364" s="39" t="s">
        <v>1172</v>
      </c>
      <c r="G364" s="38">
        <v>8</v>
      </c>
      <c r="H364" s="38">
        <v>8</v>
      </c>
      <c r="I364" s="38"/>
      <c r="J364" s="38"/>
      <c r="K364" s="38"/>
    </row>
    <row r="365" spans="1:11">
      <c r="A365" s="114"/>
      <c r="B365" s="38" t="s">
        <v>968</v>
      </c>
      <c r="C365" s="38" t="s">
        <v>969</v>
      </c>
      <c r="D365" s="36" t="s">
        <v>1173</v>
      </c>
      <c r="E365" s="39" t="s">
        <v>1174</v>
      </c>
      <c r="F365" s="39" t="s">
        <v>1174</v>
      </c>
      <c r="G365" s="38">
        <v>15</v>
      </c>
      <c r="H365" s="38">
        <v>14</v>
      </c>
      <c r="I365" s="38"/>
      <c r="J365" s="38"/>
      <c r="K365" s="38"/>
    </row>
    <row r="366" ht="24" spans="1:11">
      <c r="A366" s="114"/>
      <c r="B366" s="113"/>
      <c r="C366" s="124" t="s">
        <v>972</v>
      </c>
      <c r="D366" s="36" t="s">
        <v>1175</v>
      </c>
      <c r="E366" s="39" t="s">
        <v>1081</v>
      </c>
      <c r="F366" s="119" t="s">
        <v>1081</v>
      </c>
      <c r="G366" s="38">
        <v>15</v>
      </c>
      <c r="H366" s="38">
        <v>14</v>
      </c>
      <c r="I366" s="38"/>
      <c r="J366" s="38"/>
      <c r="K366" s="38"/>
    </row>
    <row r="367" ht="36" spans="1:11">
      <c r="A367" s="114"/>
      <c r="B367" s="38" t="s">
        <v>977</v>
      </c>
      <c r="C367" s="38" t="s">
        <v>978</v>
      </c>
      <c r="D367" s="36" t="s">
        <v>1023</v>
      </c>
      <c r="E367" s="39">
        <v>0.95</v>
      </c>
      <c r="F367" s="39">
        <v>0.9</v>
      </c>
      <c r="G367" s="38">
        <v>10</v>
      </c>
      <c r="H367" s="38">
        <v>9</v>
      </c>
      <c r="I367" s="38"/>
      <c r="J367" s="38"/>
      <c r="K367" s="38"/>
    </row>
    <row r="368" spans="1:11">
      <c r="A368" s="115"/>
      <c r="B368" s="116" t="s">
        <v>982</v>
      </c>
      <c r="C368" s="104"/>
      <c r="D368" s="104"/>
      <c r="E368" s="104"/>
      <c r="F368" s="103"/>
      <c r="G368" s="38">
        <f>SUM(G359:G367)</f>
        <v>90</v>
      </c>
      <c r="H368" s="38">
        <f>SUM(H359:H367)</f>
        <v>87</v>
      </c>
      <c r="I368" s="116"/>
      <c r="J368" s="104"/>
      <c r="K368" s="103"/>
    </row>
    <row r="369" spans="1:11">
      <c r="A369" s="38" t="s">
        <v>983</v>
      </c>
      <c r="B369" s="38"/>
      <c r="C369" s="38"/>
      <c r="D369" s="38"/>
      <c r="E369" s="38"/>
      <c r="F369" s="38"/>
      <c r="G369" s="117">
        <f>SUM(G359:G367)+I351</f>
        <v>100</v>
      </c>
      <c r="H369" s="117">
        <f>SUM(H359:H367)+K351</f>
        <v>97</v>
      </c>
      <c r="I369" s="38"/>
      <c r="J369" s="38"/>
      <c r="K369" s="38"/>
    </row>
    <row r="370" ht="24" spans="1:11">
      <c r="A370" s="38" t="s">
        <v>984</v>
      </c>
      <c r="B370" s="36" t="s">
        <v>1176</v>
      </c>
      <c r="C370" s="36"/>
      <c r="D370" s="36"/>
      <c r="E370" s="36"/>
      <c r="F370" s="36"/>
      <c r="G370" s="36"/>
      <c r="H370" s="36"/>
      <c r="I370" s="36"/>
      <c r="J370" s="36"/>
      <c r="K370" s="36"/>
    </row>
    <row r="371" ht="20" customHeight="1" spans="1:11">
      <c r="A371" s="13" t="s">
        <v>986</v>
      </c>
      <c r="B371" s="13"/>
      <c r="C371" s="13"/>
      <c r="D371" s="13"/>
      <c r="E371" s="13"/>
      <c r="F371" s="13"/>
      <c r="G371" s="13"/>
      <c r="H371" s="13"/>
      <c r="I371" s="13"/>
      <c r="J371" s="13"/>
      <c r="K371" s="13"/>
    </row>
    <row r="372" ht="122" customHeight="1" spans="1:11">
      <c r="A372" s="118" t="s">
        <v>1132</v>
      </c>
      <c r="B372" s="118"/>
      <c r="C372" s="118"/>
      <c r="D372" s="118"/>
      <c r="E372" s="118"/>
      <c r="F372" s="118"/>
      <c r="G372" s="118"/>
      <c r="H372" s="118"/>
      <c r="I372" s="118"/>
      <c r="J372" s="118"/>
      <c r="K372" s="118"/>
    </row>
    <row r="373" ht="20" customHeight="1" spans="1:11">
      <c r="A373" s="118"/>
      <c r="B373" s="118"/>
      <c r="C373" s="118"/>
      <c r="D373" s="118"/>
      <c r="E373" s="118"/>
      <c r="F373" s="118"/>
      <c r="G373" s="118"/>
      <c r="H373" s="118"/>
      <c r="I373" s="118"/>
      <c r="J373" s="118"/>
      <c r="K373" s="118"/>
    </row>
    <row r="374" ht="20" customHeight="1" spans="11:11">
      <c r="K374" s="1" t="s">
        <v>988</v>
      </c>
    </row>
    <row r="375" ht="28.5" spans="1:11">
      <c r="A375" s="11" t="s">
        <v>989</v>
      </c>
      <c r="B375" s="11"/>
      <c r="C375" s="11"/>
      <c r="D375" s="11"/>
      <c r="E375" s="11"/>
      <c r="F375" s="11"/>
      <c r="G375" s="11"/>
      <c r="H375" s="11"/>
      <c r="I375" s="11"/>
      <c r="J375" s="11"/>
      <c r="K375" s="11"/>
    </row>
    <row r="376" ht="18.75" spans="1:11">
      <c r="A376" s="12" t="s">
        <v>990</v>
      </c>
      <c r="B376" s="12"/>
      <c r="C376" s="12"/>
      <c r="D376" s="12"/>
      <c r="E376" s="12"/>
      <c r="F376" s="12"/>
      <c r="G376" s="12"/>
      <c r="H376" s="12"/>
      <c r="I376" s="12"/>
      <c r="J376" s="12"/>
      <c r="K376" s="12"/>
    </row>
    <row r="377" spans="1:11">
      <c r="A377" s="13" t="s">
        <v>991</v>
      </c>
      <c r="B377" s="13"/>
      <c r="C377" s="13"/>
      <c r="D377" s="13"/>
      <c r="E377" s="13"/>
      <c r="F377" s="13"/>
      <c r="G377" s="13"/>
      <c r="H377" s="13"/>
      <c r="I377" s="13"/>
      <c r="J377" s="13"/>
      <c r="K377" s="13"/>
    </row>
    <row r="378" spans="1:11">
      <c r="A378" s="38" t="s">
        <v>992</v>
      </c>
      <c r="B378" s="38"/>
      <c r="C378" s="38"/>
      <c r="D378" s="38" t="s">
        <v>1177</v>
      </c>
      <c r="E378" s="38"/>
      <c r="F378" s="38"/>
      <c r="G378" s="38"/>
      <c r="H378" s="38"/>
      <c r="I378" s="38"/>
      <c r="J378" s="38"/>
      <c r="K378" s="38"/>
    </row>
    <row r="379" spans="1:11">
      <c r="A379" s="38" t="s">
        <v>919</v>
      </c>
      <c r="B379" s="38"/>
      <c r="C379" s="38"/>
      <c r="D379" s="38" t="s">
        <v>1027</v>
      </c>
      <c r="E379" s="38"/>
      <c r="F379" s="38" t="s">
        <v>921</v>
      </c>
      <c r="G379" s="38" t="s">
        <v>1134</v>
      </c>
      <c r="H379" s="38"/>
      <c r="I379" s="38"/>
      <c r="J379" s="38"/>
      <c r="K379" s="38"/>
    </row>
    <row r="380" spans="1:11">
      <c r="A380" s="38" t="s">
        <v>996</v>
      </c>
      <c r="B380" s="38"/>
      <c r="C380" s="38"/>
      <c r="D380" s="38" t="s">
        <v>924</v>
      </c>
      <c r="E380" s="38" t="s">
        <v>925</v>
      </c>
      <c r="F380" s="38" t="s">
        <v>1117</v>
      </c>
      <c r="G380" s="38" t="s">
        <v>1118</v>
      </c>
      <c r="H380" s="38"/>
      <c r="I380" s="38" t="s">
        <v>928</v>
      </c>
      <c r="J380" s="38" t="s">
        <v>929</v>
      </c>
      <c r="K380" s="38" t="s">
        <v>930</v>
      </c>
    </row>
    <row r="381" spans="1:11">
      <c r="A381" s="38"/>
      <c r="B381" s="38"/>
      <c r="C381" s="38"/>
      <c r="D381" s="38" t="s">
        <v>931</v>
      </c>
      <c r="E381" s="38"/>
      <c r="F381" s="110">
        <f>F382+F385</f>
        <v>43115</v>
      </c>
      <c r="G381" s="122">
        <f>G382+G385</f>
        <v>43115</v>
      </c>
      <c r="H381" s="123"/>
      <c r="I381" s="38">
        <v>10</v>
      </c>
      <c r="J381" s="119">
        <f>G381/F381</f>
        <v>1</v>
      </c>
      <c r="K381" s="111">
        <f>J381*I381</f>
        <v>10</v>
      </c>
    </row>
    <row r="382" spans="1:11">
      <c r="A382" s="38"/>
      <c r="B382" s="38"/>
      <c r="C382" s="38"/>
      <c r="D382" s="38" t="s">
        <v>999</v>
      </c>
      <c r="E382" s="38"/>
      <c r="F382" s="110"/>
      <c r="G382" s="122"/>
      <c r="H382" s="123"/>
      <c r="I382" s="38" t="s">
        <v>826</v>
      </c>
      <c r="J382" s="38" t="s">
        <v>826</v>
      </c>
      <c r="K382" s="38" t="s">
        <v>826</v>
      </c>
    </row>
    <row r="383" spans="1:11">
      <c r="A383" s="38"/>
      <c r="B383" s="38"/>
      <c r="C383" s="38"/>
      <c r="D383" s="112" t="s">
        <v>1000</v>
      </c>
      <c r="E383" s="38"/>
      <c r="F383" s="110"/>
      <c r="G383" s="110"/>
      <c r="H383" s="110"/>
      <c r="I383" s="38" t="s">
        <v>826</v>
      </c>
      <c r="J383" s="38" t="s">
        <v>826</v>
      </c>
      <c r="K383" s="38" t="s">
        <v>826</v>
      </c>
    </row>
    <row r="384" spans="1:11">
      <c r="A384" s="38"/>
      <c r="B384" s="38"/>
      <c r="C384" s="38"/>
      <c r="D384" s="112" t="s">
        <v>1001</v>
      </c>
      <c r="E384" s="38"/>
      <c r="F384" s="110"/>
      <c r="G384" s="110"/>
      <c r="H384" s="110"/>
      <c r="I384" s="38" t="s">
        <v>826</v>
      </c>
      <c r="J384" s="38" t="s">
        <v>826</v>
      </c>
      <c r="K384" s="38" t="s">
        <v>826</v>
      </c>
    </row>
    <row r="385" spans="1:11">
      <c r="A385" s="38"/>
      <c r="B385" s="38"/>
      <c r="C385" s="38"/>
      <c r="D385" s="38" t="s">
        <v>932</v>
      </c>
      <c r="E385" s="38"/>
      <c r="F385" s="110">
        <v>43115</v>
      </c>
      <c r="G385" s="110">
        <v>43115</v>
      </c>
      <c r="H385" s="110"/>
      <c r="I385" s="38" t="s">
        <v>826</v>
      </c>
      <c r="J385" s="38" t="s">
        <v>826</v>
      </c>
      <c r="K385" s="38" t="s">
        <v>826</v>
      </c>
    </row>
    <row r="386" spans="1:11">
      <c r="A386" s="38" t="s">
        <v>933</v>
      </c>
      <c r="B386" s="38" t="s">
        <v>934</v>
      </c>
      <c r="C386" s="38"/>
      <c r="D386" s="38"/>
      <c r="E386" s="38"/>
      <c r="F386" s="38" t="s">
        <v>935</v>
      </c>
      <c r="G386" s="38"/>
      <c r="H386" s="38"/>
      <c r="I386" s="38"/>
      <c r="J386" s="38"/>
      <c r="K386" s="38"/>
    </row>
    <row r="387" spans="1:11">
      <c r="A387" s="38"/>
      <c r="B387" s="36" t="s">
        <v>1178</v>
      </c>
      <c r="C387" s="36"/>
      <c r="D387" s="36"/>
      <c r="E387" s="36"/>
      <c r="F387" s="36" t="s">
        <v>1179</v>
      </c>
      <c r="G387" s="36"/>
      <c r="H387" s="36"/>
      <c r="I387" s="36"/>
      <c r="J387" s="36"/>
      <c r="K387" s="36"/>
    </row>
    <row r="388" spans="1:11">
      <c r="A388" s="113" t="s">
        <v>938</v>
      </c>
      <c r="B388" s="38" t="s">
        <v>939</v>
      </c>
      <c r="C388" s="38" t="s">
        <v>940</v>
      </c>
      <c r="D388" s="38" t="s">
        <v>941</v>
      </c>
      <c r="E388" s="38" t="s">
        <v>942</v>
      </c>
      <c r="F388" s="38" t="s">
        <v>943</v>
      </c>
      <c r="G388" s="38" t="s">
        <v>928</v>
      </c>
      <c r="H388" s="38" t="s">
        <v>930</v>
      </c>
      <c r="I388" s="38" t="s">
        <v>944</v>
      </c>
      <c r="J388" s="38"/>
      <c r="K388" s="38"/>
    </row>
    <row r="389" spans="1:11">
      <c r="A389" s="114"/>
      <c r="B389" s="113" t="s">
        <v>945</v>
      </c>
      <c r="C389" s="120" t="s">
        <v>946</v>
      </c>
      <c r="D389" s="76" t="s">
        <v>1169</v>
      </c>
      <c r="E389" s="37" t="s">
        <v>1180</v>
      </c>
      <c r="F389" s="37" t="s">
        <v>1181</v>
      </c>
      <c r="G389" s="38">
        <v>15</v>
      </c>
      <c r="H389" s="38">
        <v>12</v>
      </c>
      <c r="I389" s="38"/>
      <c r="J389" s="38"/>
      <c r="K389" s="38"/>
    </row>
    <row r="390" spans="1:11">
      <c r="A390" s="114"/>
      <c r="B390" s="114"/>
      <c r="C390" s="38" t="s">
        <v>953</v>
      </c>
      <c r="D390" s="36" t="s">
        <v>1171</v>
      </c>
      <c r="E390" s="39">
        <v>0.98</v>
      </c>
      <c r="F390" s="39">
        <v>0.95</v>
      </c>
      <c r="G390" s="38">
        <v>15</v>
      </c>
      <c r="H390" s="38">
        <v>14</v>
      </c>
      <c r="I390" s="38"/>
      <c r="J390" s="38"/>
      <c r="K390" s="38"/>
    </row>
    <row r="391" spans="1:11">
      <c r="A391" s="114"/>
      <c r="B391" s="114"/>
      <c r="C391" s="113" t="s">
        <v>960</v>
      </c>
      <c r="D391" s="36" t="s">
        <v>1142</v>
      </c>
      <c r="E391" s="39">
        <v>1</v>
      </c>
      <c r="F391" s="39">
        <v>1</v>
      </c>
      <c r="G391" s="38">
        <v>10</v>
      </c>
      <c r="H391" s="38">
        <v>10</v>
      </c>
      <c r="I391" s="38"/>
      <c r="J391" s="38"/>
      <c r="K391" s="38"/>
    </row>
    <row r="392" spans="1:11">
      <c r="A392" s="114"/>
      <c r="B392" s="114"/>
      <c r="C392" s="113" t="s">
        <v>963</v>
      </c>
      <c r="D392" s="36" t="s">
        <v>1182</v>
      </c>
      <c r="E392" s="39" t="s">
        <v>1183</v>
      </c>
      <c r="F392" s="39" t="s">
        <v>1183</v>
      </c>
      <c r="G392" s="38">
        <v>10</v>
      </c>
      <c r="H392" s="38">
        <v>10</v>
      </c>
      <c r="I392" s="38"/>
      <c r="J392" s="38"/>
      <c r="K392" s="38"/>
    </row>
    <row r="393" spans="1:11">
      <c r="A393" s="114"/>
      <c r="B393" s="38" t="s">
        <v>968</v>
      </c>
      <c r="C393" s="38" t="s">
        <v>969</v>
      </c>
      <c r="D393" s="36" t="s">
        <v>1184</v>
      </c>
      <c r="E393" s="39" t="s">
        <v>1040</v>
      </c>
      <c r="F393" s="39" t="s">
        <v>1040</v>
      </c>
      <c r="G393" s="38">
        <v>15</v>
      </c>
      <c r="H393" s="38">
        <v>14</v>
      </c>
      <c r="I393" s="38"/>
      <c r="J393" s="38"/>
      <c r="K393" s="38"/>
    </row>
    <row r="394" ht="24" spans="1:11">
      <c r="A394" s="114"/>
      <c r="B394" s="113"/>
      <c r="C394" s="124" t="s">
        <v>972</v>
      </c>
      <c r="D394" s="36" t="s">
        <v>1185</v>
      </c>
      <c r="E394" s="39" t="s">
        <v>1040</v>
      </c>
      <c r="F394" s="39" t="s">
        <v>1040</v>
      </c>
      <c r="G394" s="38">
        <v>15</v>
      </c>
      <c r="H394" s="38">
        <v>14</v>
      </c>
      <c r="I394" s="38"/>
      <c r="J394" s="38"/>
      <c r="K394" s="38"/>
    </row>
    <row r="395" ht="36" spans="1:11">
      <c r="A395" s="114"/>
      <c r="B395" s="38" t="s">
        <v>977</v>
      </c>
      <c r="C395" s="38" t="s">
        <v>978</v>
      </c>
      <c r="D395" s="36" t="s">
        <v>1023</v>
      </c>
      <c r="E395" s="39">
        <v>0.95</v>
      </c>
      <c r="F395" s="39">
        <v>0.9</v>
      </c>
      <c r="G395" s="38">
        <v>10</v>
      </c>
      <c r="H395" s="38">
        <v>9</v>
      </c>
      <c r="I395" s="38"/>
      <c r="J395" s="38"/>
      <c r="K395" s="38"/>
    </row>
    <row r="396" ht="23" customHeight="1" spans="1:11">
      <c r="A396" s="115"/>
      <c r="B396" s="116" t="s">
        <v>982</v>
      </c>
      <c r="C396" s="104"/>
      <c r="D396" s="104"/>
      <c r="E396" s="104"/>
      <c r="F396" s="103"/>
      <c r="G396" s="38">
        <f>SUM(G389:G395)</f>
        <v>90</v>
      </c>
      <c r="H396" s="38">
        <f>SUM(H389:H395)</f>
        <v>83</v>
      </c>
      <c r="I396" s="116"/>
      <c r="J396" s="104"/>
      <c r="K396" s="103"/>
    </row>
    <row r="397" ht="29" customHeight="1" spans="1:11">
      <c r="A397" s="38" t="s">
        <v>983</v>
      </c>
      <c r="B397" s="38"/>
      <c r="C397" s="38"/>
      <c r="D397" s="38"/>
      <c r="E397" s="38"/>
      <c r="F397" s="38"/>
      <c r="G397" s="117">
        <f>SUM(G389:G395)+I381</f>
        <v>100</v>
      </c>
      <c r="H397" s="38">
        <f>SUM(H389:H395)+K381</f>
        <v>93</v>
      </c>
      <c r="I397" s="38"/>
      <c r="J397" s="38"/>
      <c r="K397" s="38"/>
    </row>
    <row r="398" ht="24" spans="1:11">
      <c r="A398" s="38" t="s">
        <v>984</v>
      </c>
      <c r="B398" s="36" t="s">
        <v>1186</v>
      </c>
      <c r="C398" s="36"/>
      <c r="D398" s="36"/>
      <c r="E398" s="36"/>
      <c r="F398" s="36"/>
      <c r="G398" s="36"/>
      <c r="H398" s="36"/>
      <c r="I398" s="36"/>
      <c r="J398" s="36"/>
      <c r="K398" s="36"/>
    </row>
    <row r="399" spans="1:11">
      <c r="A399" s="13" t="s">
        <v>986</v>
      </c>
      <c r="B399" s="13"/>
      <c r="C399" s="13"/>
      <c r="D399" s="13"/>
      <c r="E399" s="13"/>
      <c r="F399" s="13"/>
      <c r="G399" s="13"/>
      <c r="H399" s="13"/>
      <c r="I399" s="13"/>
      <c r="J399" s="13"/>
      <c r="K399" s="13"/>
    </row>
    <row r="400" ht="118" customHeight="1" spans="1:11">
      <c r="A400" s="118" t="s">
        <v>1132</v>
      </c>
      <c r="B400" s="118"/>
      <c r="C400" s="118"/>
      <c r="D400" s="118"/>
      <c r="E400" s="118"/>
      <c r="F400" s="118"/>
      <c r="G400" s="118"/>
      <c r="H400" s="118"/>
      <c r="I400" s="118"/>
      <c r="J400" s="118"/>
      <c r="K400" s="118"/>
    </row>
    <row r="401" customFormat="1" ht="19" customHeight="1" spans="1:11">
      <c r="A401" s="118"/>
      <c r="B401" s="118"/>
      <c r="C401" s="118"/>
      <c r="D401" s="118"/>
      <c r="E401" s="118"/>
      <c r="F401" s="118"/>
      <c r="G401" s="118"/>
      <c r="H401" s="118"/>
      <c r="I401" s="118"/>
      <c r="J401" s="118"/>
      <c r="K401" s="118"/>
    </row>
    <row r="402" customFormat="1" ht="19" customHeight="1" spans="1:11">
      <c r="A402" s="1"/>
      <c r="B402" s="1"/>
      <c r="C402" s="1"/>
      <c r="D402" s="1"/>
      <c r="E402" s="1"/>
      <c r="F402" s="1"/>
      <c r="G402" s="1"/>
      <c r="H402" s="1"/>
      <c r="I402" s="1"/>
      <c r="J402" s="1"/>
      <c r="K402" s="1" t="s">
        <v>988</v>
      </c>
    </row>
    <row r="403" s="1" customFormat="1" ht="28.5" spans="1:11">
      <c r="A403" s="11" t="s">
        <v>989</v>
      </c>
      <c r="B403" s="11"/>
      <c r="C403" s="11"/>
      <c r="D403" s="11"/>
      <c r="E403" s="11"/>
      <c r="F403" s="11"/>
      <c r="G403" s="11"/>
      <c r="H403" s="11"/>
      <c r="I403" s="11"/>
      <c r="J403" s="11"/>
      <c r="K403" s="11"/>
    </row>
    <row r="404" s="2" customFormat="1" ht="25" customHeight="1" spans="1:11">
      <c r="A404" s="12" t="s">
        <v>990</v>
      </c>
      <c r="B404" s="12"/>
      <c r="C404" s="12"/>
      <c r="D404" s="12"/>
      <c r="E404" s="12"/>
      <c r="F404" s="12"/>
      <c r="G404" s="12"/>
      <c r="H404" s="12"/>
      <c r="I404" s="12"/>
      <c r="J404" s="12"/>
      <c r="K404" s="12"/>
    </row>
    <row r="405" s="2" customFormat="1" ht="19" customHeight="1" spans="1:11">
      <c r="A405" s="13" t="s">
        <v>991</v>
      </c>
      <c r="B405" s="13"/>
      <c r="C405" s="13"/>
      <c r="D405" s="13"/>
      <c r="E405" s="13"/>
      <c r="F405" s="13"/>
      <c r="G405" s="13"/>
      <c r="H405" s="13"/>
      <c r="I405" s="13"/>
      <c r="J405" s="13"/>
      <c r="K405" s="13"/>
    </row>
    <row r="406" s="2" customFormat="1" ht="15" customHeight="1" spans="1:11">
      <c r="A406" s="38" t="s">
        <v>992</v>
      </c>
      <c r="B406" s="38"/>
      <c r="C406" s="38"/>
      <c r="D406" s="48" t="s">
        <v>1187</v>
      </c>
      <c r="E406" s="48"/>
      <c r="F406" s="48"/>
      <c r="G406" s="48"/>
      <c r="H406" s="48"/>
      <c r="I406" s="48"/>
      <c r="J406" s="48"/>
      <c r="K406" s="48"/>
    </row>
    <row r="407" s="3" customFormat="1" ht="15" customHeight="1" spans="1:11">
      <c r="A407" s="38" t="s">
        <v>919</v>
      </c>
      <c r="B407" s="38"/>
      <c r="C407" s="38"/>
      <c r="D407" s="38" t="s">
        <v>1027</v>
      </c>
      <c r="E407" s="38"/>
      <c r="F407" s="38" t="s">
        <v>921</v>
      </c>
      <c r="G407" s="38" t="s">
        <v>1188</v>
      </c>
      <c r="H407" s="38"/>
      <c r="I407" s="38"/>
      <c r="J407" s="38"/>
      <c r="K407" s="38"/>
    </row>
    <row r="408" s="3" customFormat="1" ht="15" customHeight="1" spans="1:11">
      <c r="A408" s="38" t="s">
        <v>996</v>
      </c>
      <c r="B408" s="38"/>
      <c r="C408" s="38"/>
      <c r="D408" s="38" t="s">
        <v>924</v>
      </c>
      <c r="E408" s="38" t="s">
        <v>925</v>
      </c>
      <c r="F408" s="38" t="s">
        <v>1117</v>
      </c>
      <c r="G408" s="38" t="s">
        <v>1118</v>
      </c>
      <c r="H408" s="38"/>
      <c r="I408" s="38" t="s">
        <v>928</v>
      </c>
      <c r="J408" s="38" t="s">
        <v>929</v>
      </c>
      <c r="K408" s="38" t="s">
        <v>930</v>
      </c>
    </row>
    <row r="409" s="3" customFormat="1" ht="15" customHeight="1" spans="1:11">
      <c r="A409" s="38"/>
      <c r="B409" s="38"/>
      <c r="C409" s="38"/>
      <c r="D409" s="38" t="s">
        <v>931</v>
      </c>
      <c r="E409" s="110">
        <f>E410+E411+E412+E413</f>
        <v>15800</v>
      </c>
      <c r="F409" s="110">
        <v>263800</v>
      </c>
      <c r="G409" s="110">
        <f>G411+G412+G413</f>
        <v>263800</v>
      </c>
      <c r="H409" s="110"/>
      <c r="I409" s="38">
        <v>10</v>
      </c>
      <c r="J409" s="119">
        <f>G409/F409</f>
        <v>1</v>
      </c>
      <c r="K409" s="111">
        <v>10</v>
      </c>
    </row>
    <row r="410" s="3" customFormat="1" ht="15" customHeight="1" spans="1:11">
      <c r="A410" s="38"/>
      <c r="B410" s="38"/>
      <c r="C410" s="38"/>
      <c r="D410" s="38" t="s">
        <v>999</v>
      </c>
      <c r="E410" s="110"/>
      <c r="F410" s="110"/>
      <c r="G410" s="110"/>
      <c r="H410" s="110"/>
      <c r="I410" s="38" t="s">
        <v>826</v>
      </c>
      <c r="J410" s="38" t="s">
        <v>826</v>
      </c>
      <c r="K410" s="38" t="s">
        <v>826</v>
      </c>
    </row>
    <row r="411" s="3" customFormat="1" ht="15" customHeight="1" spans="1:11">
      <c r="A411" s="38"/>
      <c r="B411" s="38"/>
      <c r="C411" s="38"/>
      <c r="D411" s="112" t="s">
        <v>1000</v>
      </c>
      <c r="E411" s="110"/>
      <c r="F411" s="110">
        <v>215000</v>
      </c>
      <c r="G411" s="110">
        <v>215000</v>
      </c>
      <c r="H411" s="110"/>
      <c r="I411" s="38" t="s">
        <v>826</v>
      </c>
      <c r="J411" s="38" t="s">
        <v>826</v>
      </c>
      <c r="K411" s="38" t="s">
        <v>826</v>
      </c>
    </row>
    <row r="412" s="3" customFormat="1" ht="15" customHeight="1" spans="1:11">
      <c r="A412" s="38"/>
      <c r="B412" s="38"/>
      <c r="C412" s="38"/>
      <c r="D412" s="112" t="s">
        <v>1001</v>
      </c>
      <c r="E412" s="110">
        <f>15800</f>
        <v>15800</v>
      </c>
      <c r="F412" s="110">
        <f>15800</f>
        <v>15800</v>
      </c>
      <c r="G412" s="110">
        <v>15800</v>
      </c>
      <c r="H412" s="110"/>
      <c r="I412" s="38" t="s">
        <v>826</v>
      </c>
      <c r="J412" s="38" t="s">
        <v>826</v>
      </c>
      <c r="K412" s="38" t="s">
        <v>826</v>
      </c>
    </row>
    <row r="413" s="3" customFormat="1" ht="15" customHeight="1" spans="1:11">
      <c r="A413" s="38"/>
      <c r="B413" s="38"/>
      <c r="C413" s="38"/>
      <c r="D413" s="38" t="s">
        <v>932</v>
      </c>
      <c r="E413" s="110"/>
      <c r="F413" s="110">
        <v>33000</v>
      </c>
      <c r="G413" s="110">
        <v>33000</v>
      </c>
      <c r="H413" s="110"/>
      <c r="I413" s="38" t="s">
        <v>826</v>
      </c>
      <c r="J413" s="38" t="s">
        <v>826</v>
      </c>
      <c r="K413" s="38" t="s">
        <v>826</v>
      </c>
    </row>
    <row r="414" s="3" customFormat="1" ht="15" customHeight="1" spans="1:11">
      <c r="A414" s="38" t="s">
        <v>933</v>
      </c>
      <c r="B414" s="38" t="s">
        <v>934</v>
      </c>
      <c r="C414" s="38"/>
      <c r="D414" s="38"/>
      <c r="E414" s="38"/>
      <c r="F414" s="38" t="s">
        <v>935</v>
      </c>
      <c r="G414" s="38"/>
      <c r="H414" s="38"/>
      <c r="I414" s="38"/>
      <c r="J414" s="38"/>
      <c r="K414" s="38"/>
    </row>
    <row r="415" s="3" customFormat="1" ht="42" customHeight="1" spans="1:11">
      <c r="A415" s="38"/>
      <c r="B415" s="36" t="s">
        <v>1189</v>
      </c>
      <c r="C415" s="36"/>
      <c r="D415" s="36"/>
      <c r="E415" s="36"/>
      <c r="F415" s="36" t="s">
        <v>1190</v>
      </c>
      <c r="G415" s="36"/>
      <c r="H415" s="36"/>
      <c r="I415" s="36"/>
      <c r="J415" s="36"/>
      <c r="K415" s="36"/>
    </row>
    <row r="416" s="3" customFormat="1" ht="15" customHeight="1" spans="1:11">
      <c r="A416" s="113" t="s">
        <v>938</v>
      </c>
      <c r="B416" s="38" t="s">
        <v>939</v>
      </c>
      <c r="C416" s="38" t="s">
        <v>940</v>
      </c>
      <c r="D416" s="38" t="s">
        <v>941</v>
      </c>
      <c r="E416" s="38" t="s">
        <v>942</v>
      </c>
      <c r="F416" s="38" t="s">
        <v>943</v>
      </c>
      <c r="G416" s="38" t="s">
        <v>928</v>
      </c>
      <c r="H416" s="38" t="s">
        <v>930</v>
      </c>
      <c r="I416" s="38" t="s">
        <v>944</v>
      </c>
      <c r="J416" s="38"/>
      <c r="K416" s="38"/>
    </row>
    <row r="417" s="3" customFormat="1" ht="15" customHeight="1" spans="1:11">
      <c r="A417" s="114"/>
      <c r="B417" s="113" t="s">
        <v>945</v>
      </c>
      <c r="C417" s="113" t="s">
        <v>946</v>
      </c>
      <c r="D417" s="36" t="s">
        <v>1191</v>
      </c>
      <c r="E417" s="37">
        <f>58</f>
        <v>58</v>
      </c>
      <c r="F417" s="37">
        <v>58</v>
      </c>
      <c r="G417" s="38">
        <v>20</v>
      </c>
      <c r="H417" s="38">
        <v>20</v>
      </c>
      <c r="I417" s="38"/>
      <c r="J417" s="38"/>
      <c r="K417" s="38"/>
    </row>
    <row r="418" s="3" customFormat="1" ht="15" customHeight="1" spans="1:11">
      <c r="A418" s="114"/>
      <c r="B418" s="114"/>
      <c r="C418" s="38" t="s">
        <v>953</v>
      </c>
      <c r="D418" s="36" t="s">
        <v>1192</v>
      </c>
      <c r="E418" s="39">
        <v>1</v>
      </c>
      <c r="F418" s="39">
        <v>1</v>
      </c>
      <c r="G418" s="38">
        <v>10</v>
      </c>
      <c r="H418" s="38">
        <v>10</v>
      </c>
      <c r="I418" s="38"/>
      <c r="J418" s="38"/>
      <c r="K418" s="38"/>
    </row>
    <row r="419" s="3" customFormat="1" ht="15" customHeight="1" spans="1:11">
      <c r="A419" s="114"/>
      <c r="B419" s="114"/>
      <c r="C419" s="38"/>
      <c r="D419" s="36" t="s">
        <v>1126</v>
      </c>
      <c r="E419" s="39">
        <v>1</v>
      </c>
      <c r="F419" s="39">
        <v>0.7</v>
      </c>
      <c r="G419" s="38">
        <v>10</v>
      </c>
      <c r="H419" s="38">
        <v>6</v>
      </c>
      <c r="I419" s="38"/>
      <c r="J419" s="38"/>
      <c r="K419" s="38"/>
    </row>
    <row r="420" s="3" customFormat="1" ht="15" customHeight="1" spans="1:11">
      <c r="A420" s="114"/>
      <c r="B420" s="114"/>
      <c r="C420" s="113" t="s">
        <v>960</v>
      </c>
      <c r="D420" s="36" t="s">
        <v>1127</v>
      </c>
      <c r="E420" s="39" t="s">
        <v>1128</v>
      </c>
      <c r="F420" s="39" t="s">
        <v>1128</v>
      </c>
      <c r="G420" s="38">
        <v>10</v>
      </c>
      <c r="H420" s="38">
        <v>10</v>
      </c>
      <c r="I420" s="38"/>
      <c r="J420" s="38"/>
      <c r="K420" s="38"/>
    </row>
    <row r="421" s="3" customFormat="1" ht="15" customHeight="1" spans="1:11">
      <c r="A421" s="114"/>
      <c r="B421" s="38" t="s">
        <v>968</v>
      </c>
      <c r="C421" s="38" t="s">
        <v>969</v>
      </c>
      <c r="D421" s="36" t="s">
        <v>1129</v>
      </c>
      <c r="E421" s="39" t="s">
        <v>980</v>
      </c>
      <c r="F421" s="39">
        <v>0.92</v>
      </c>
      <c r="G421" s="38">
        <v>10</v>
      </c>
      <c r="H421" s="38">
        <v>8</v>
      </c>
      <c r="I421" s="38"/>
      <c r="J421" s="38"/>
      <c r="K421" s="38"/>
    </row>
    <row r="422" s="3" customFormat="1" ht="25" customHeight="1" spans="1:11">
      <c r="A422" s="114"/>
      <c r="B422" s="38"/>
      <c r="C422" s="38" t="s">
        <v>972</v>
      </c>
      <c r="D422" s="36" t="s">
        <v>1193</v>
      </c>
      <c r="E422" s="39" t="s">
        <v>1194</v>
      </c>
      <c r="F422" s="119">
        <v>0.8</v>
      </c>
      <c r="G422" s="38">
        <v>20</v>
      </c>
      <c r="H422" s="38">
        <v>15</v>
      </c>
      <c r="I422" s="38"/>
      <c r="J422" s="38"/>
      <c r="K422" s="38"/>
    </row>
    <row r="423" s="3" customFormat="1" ht="15" customHeight="1" spans="1:11">
      <c r="A423" s="114"/>
      <c r="B423" s="38" t="s">
        <v>977</v>
      </c>
      <c r="C423" s="38" t="s">
        <v>978</v>
      </c>
      <c r="D423" s="36" t="s">
        <v>979</v>
      </c>
      <c r="E423" s="39" t="s">
        <v>980</v>
      </c>
      <c r="F423" s="39">
        <v>0.95</v>
      </c>
      <c r="G423" s="38">
        <v>5</v>
      </c>
      <c r="H423" s="38">
        <v>5</v>
      </c>
      <c r="I423" s="38"/>
      <c r="J423" s="38"/>
      <c r="K423" s="38"/>
    </row>
    <row r="424" s="3" customFormat="1" ht="25" customHeight="1" spans="1:11">
      <c r="A424" s="114"/>
      <c r="B424" s="38"/>
      <c r="C424" s="38"/>
      <c r="D424" s="36" t="s">
        <v>981</v>
      </c>
      <c r="E424" s="39" t="s">
        <v>980</v>
      </c>
      <c r="F424" s="39">
        <v>0.95</v>
      </c>
      <c r="G424" s="38">
        <v>5</v>
      </c>
      <c r="H424" s="38">
        <v>5</v>
      </c>
      <c r="I424" s="38"/>
      <c r="J424" s="38"/>
      <c r="K424" s="38"/>
    </row>
    <row r="425" s="3" customFormat="1" ht="15" customHeight="1" spans="1:11">
      <c r="A425" s="115"/>
      <c r="B425" s="116" t="s">
        <v>982</v>
      </c>
      <c r="C425" s="104"/>
      <c r="D425" s="104"/>
      <c r="E425" s="104"/>
      <c r="F425" s="103"/>
      <c r="G425" s="38">
        <f>SUM(G417:G424)</f>
        <v>90</v>
      </c>
      <c r="H425" s="38">
        <f>SUM(H417:H424)</f>
        <v>79</v>
      </c>
      <c r="I425" s="116"/>
      <c r="J425" s="104"/>
      <c r="K425" s="103"/>
    </row>
    <row r="426" s="3" customFormat="1" ht="15" customHeight="1" spans="1:11">
      <c r="A426" s="38" t="s">
        <v>983</v>
      </c>
      <c r="B426" s="38"/>
      <c r="C426" s="38"/>
      <c r="D426" s="38"/>
      <c r="E426" s="38"/>
      <c r="F426" s="38"/>
      <c r="G426" s="117">
        <f>SUM(G417:G424)+I409</f>
        <v>100</v>
      </c>
      <c r="H426" s="38">
        <f>SUM(H417:H424)+K409</f>
        <v>89</v>
      </c>
      <c r="I426" s="38"/>
      <c r="J426" s="38"/>
      <c r="K426" s="38"/>
    </row>
    <row r="427" s="3" customFormat="1" ht="26" customHeight="1" spans="1:11">
      <c r="A427" s="38" t="s">
        <v>984</v>
      </c>
      <c r="B427" s="36" t="s">
        <v>1195</v>
      </c>
      <c r="C427" s="36"/>
      <c r="D427" s="36"/>
      <c r="E427" s="36"/>
      <c r="F427" s="36"/>
      <c r="G427" s="36"/>
      <c r="H427" s="36"/>
      <c r="I427" s="36"/>
      <c r="J427" s="36"/>
      <c r="K427" s="36"/>
    </row>
    <row r="428" s="2" customFormat="1" ht="25" customHeight="1" spans="1:11">
      <c r="A428" s="13" t="s">
        <v>986</v>
      </c>
      <c r="B428" s="13"/>
      <c r="C428" s="13"/>
      <c r="D428" s="13"/>
      <c r="E428" s="13"/>
      <c r="F428" s="13"/>
      <c r="G428" s="13"/>
      <c r="H428" s="13"/>
      <c r="I428" s="13"/>
      <c r="J428" s="13"/>
      <c r="K428" s="13"/>
    </row>
    <row r="429" s="2" customFormat="1" ht="111" customHeight="1" spans="1:11">
      <c r="A429" s="118" t="s">
        <v>1132</v>
      </c>
      <c r="B429" s="118"/>
      <c r="C429" s="118"/>
      <c r="D429" s="118"/>
      <c r="E429" s="118"/>
      <c r="F429" s="118"/>
      <c r="G429" s="118"/>
      <c r="H429" s="118"/>
      <c r="I429" s="118"/>
      <c r="J429" s="118"/>
      <c r="K429" s="118"/>
    </row>
    <row r="431" customFormat="1" spans="1:11">
      <c r="A431" s="1"/>
      <c r="B431" s="1"/>
      <c r="C431" s="1"/>
      <c r="D431" s="1"/>
      <c r="E431" s="1"/>
      <c r="F431" s="1"/>
      <c r="G431" s="1"/>
      <c r="H431" s="1"/>
      <c r="I431" s="1"/>
      <c r="J431" s="1"/>
      <c r="K431" s="1" t="s">
        <v>988</v>
      </c>
    </row>
    <row r="432" s="1" customFormat="1" ht="28.5" spans="1:11">
      <c r="A432" s="11" t="s">
        <v>989</v>
      </c>
      <c r="B432" s="11"/>
      <c r="C432" s="11"/>
      <c r="D432" s="11"/>
      <c r="E432" s="11"/>
      <c r="F432" s="11"/>
      <c r="G432" s="11"/>
      <c r="H432" s="11"/>
      <c r="I432" s="11"/>
      <c r="J432" s="11"/>
      <c r="K432" s="11"/>
    </row>
    <row r="433" s="2" customFormat="1" ht="25" customHeight="1" spans="1:11">
      <c r="A433" s="12" t="s">
        <v>990</v>
      </c>
      <c r="B433" s="12"/>
      <c r="C433" s="12"/>
      <c r="D433" s="12"/>
      <c r="E433" s="12"/>
      <c r="F433" s="12"/>
      <c r="G433" s="12"/>
      <c r="H433" s="12"/>
      <c r="I433" s="12"/>
      <c r="J433" s="12"/>
      <c r="K433" s="12"/>
    </row>
    <row r="434" s="2" customFormat="1" ht="19" customHeight="1" spans="1:11">
      <c r="A434" s="13" t="s">
        <v>991</v>
      </c>
      <c r="B434" s="13"/>
      <c r="C434" s="13"/>
      <c r="D434" s="13"/>
      <c r="E434" s="13"/>
      <c r="F434" s="13"/>
      <c r="G434" s="13"/>
      <c r="H434" s="13"/>
      <c r="I434" s="13"/>
      <c r="J434" s="13"/>
      <c r="K434" s="13"/>
    </row>
    <row r="435" s="4" customFormat="1" ht="21" customHeight="1" spans="1:11">
      <c r="A435" s="38" t="s">
        <v>992</v>
      </c>
      <c r="B435" s="38"/>
      <c r="C435" s="38"/>
      <c r="D435" s="38" t="s">
        <v>1196</v>
      </c>
      <c r="E435" s="38"/>
      <c r="F435" s="38"/>
      <c r="G435" s="38"/>
      <c r="H435" s="38"/>
      <c r="I435" s="38"/>
      <c r="J435" s="38"/>
      <c r="K435" s="38"/>
    </row>
    <row r="436" s="4" customFormat="1" ht="15.4" customHeight="1" spans="1:11">
      <c r="A436" s="38" t="s">
        <v>919</v>
      </c>
      <c r="B436" s="38"/>
      <c r="C436" s="38"/>
      <c r="D436" s="38" t="s">
        <v>1027</v>
      </c>
      <c r="E436" s="38"/>
      <c r="F436" s="38" t="s">
        <v>921</v>
      </c>
      <c r="G436" s="38" t="s">
        <v>1188</v>
      </c>
      <c r="H436" s="38"/>
      <c r="I436" s="38"/>
      <c r="J436" s="38"/>
      <c r="K436" s="38"/>
    </row>
    <row r="437" s="4" customFormat="1" ht="15.4" customHeight="1" spans="1:11">
      <c r="A437" s="38" t="s">
        <v>996</v>
      </c>
      <c r="B437" s="38"/>
      <c r="C437" s="38"/>
      <c r="D437" s="38" t="s">
        <v>924</v>
      </c>
      <c r="E437" s="38" t="s">
        <v>925</v>
      </c>
      <c r="F437" s="38" t="s">
        <v>1117</v>
      </c>
      <c r="G437" s="38" t="s">
        <v>1118</v>
      </c>
      <c r="H437" s="38"/>
      <c r="I437" s="38" t="s">
        <v>928</v>
      </c>
      <c r="J437" s="38" t="s">
        <v>929</v>
      </c>
      <c r="K437" s="38" t="s">
        <v>930</v>
      </c>
    </row>
    <row r="438" s="4" customFormat="1" ht="15.4" customHeight="1" spans="1:11">
      <c r="A438" s="38"/>
      <c r="B438" s="38"/>
      <c r="C438" s="38"/>
      <c r="D438" s="38" t="s">
        <v>931</v>
      </c>
      <c r="E438" s="38"/>
      <c r="F438" s="126">
        <v>309131.92</v>
      </c>
      <c r="G438" s="110">
        <v>309131.92</v>
      </c>
      <c r="H438" s="110"/>
      <c r="I438" s="38">
        <v>10</v>
      </c>
      <c r="J438" s="119">
        <f>G438/F438</f>
        <v>1</v>
      </c>
      <c r="K438" s="111">
        <f>J438*I438</f>
        <v>10</v>
      </c>
    </row>
    <row r="439" s="4" customFormat="1" ht="15.4" customHeight="1" spans="1:11">
      <c r="A439" s="38"/>
      <c r="B439" s="38"/>
      <c r="C439" s="38"/>
      <c r="D439" s="38" t="s">
        <v>999</v>
      </c>
      <c r="E439" s="38"/>
      <c r="F439" s="110"/>
      <c r="G439" s="110"/>
      <c r="H439" s="110"/>
      <c r="I439" s="38" t="s">
        <v>826</v>
      </c>
      <c r="J439" s="38" t="s">
        <v>826</v>
      </c>
      <c r="K439" s="38" t="s">
        <v>826</v>
      </c>
    </row>
    <row r="440" s="4" customFormat="1" ht="15.4" customHeight="1" spans="1:11">
      <c r="A440" s="38"/>
      <c r="B440" s="38"/>
      <c r="C440" s="38"/>
      <c r="D440" s="112" t="s">
        <v>1000</v>
      </c>
      <c r="E440" s="38"/>
      <c r="F440" s="110"/>
      <c r="G440" s="110"/>
      <c r="H440" s="110"/>
      <c r="I440" s="38" t="s">
        <v>826</v>
      </c>
      <c r="J440" s="38" t="s">
        <v>826</v>
      </c>
      <c r="K440" s="38" t="s">
        <v>826</v>
      </c>
    </row>
    <row r="441" s="4" customFormat="1" ht="15.4" customHeight="1" spans="1:11">
      <c r="A441" s="38"/>
      <c r="B441" s="38"/>
      <c r="C441" s="38"/>
      <c r="D441" s="112" t="s">
        <v>1001</v>
      </c>
      <c r="E441" s="38"/>
      <c r="F441" s="110" t="s">
        <v>1197</v>
      </c>
      <c r="G441" s="110"/>
      <c r="H441" s="110"/>
      <c r="I441" s="38" t="s">
        <v>826</v>
      </c>
      <c r="J441" s="38" t="s">
        <v>826</v>
      </c>
      <c r="K441" s="38" t="s">
        <v>826</v>
      </c>
    </row>
    <row r="442" s="4" customFormat="1" ht="15.4" customHeight="1" spans="1:11">
      <c r="A442" s="38"/>
      <c r="B442" s="38"/>
      <c r="C442" s="38"/>
      <c r="D442" s="38" t="s">
        <v>932</v>
      </c>
      <c r="E442" s="38"/>
      <c r="F442" s="126">
        <v>309131.92</v>
      </c>
      <c r="G442" s="110">
        <v>309131.92</v>
      </c>
      <c r="H442" s="110"/>
      <c r="I442" s="38" t="s">
        <v>826</v>
      </c>
      <c r="J442" s="38" t="s">
        <v>826</v>
      </c>
      <c r="K442" s="38" t="s">
        <v>826</v>
      </c>
    </row>
    <row r="443" s="4" customFormat="1" ht="22" customHeight="1" spans="1:11">
      <c r="A443" s="38" t="s">
        <v>933</v>
      </c>
      <c r="B443" s="38" t="s">
        <v>934</v>
      </c>
      <c r="C443" s="38"/>
      <c r="D443" s="38"/>
      <c r="E443" s="38"/>
      <c r="F443" s="38" t="s">
        <v>935</v>
      </c>
      <c r="G443" s="38"/>
      <c r="H443" s="38"/>
      <c r="I443" s="38"/>
      <c r="J443" s="38"/>
      <c r="K443" s="38"/>
    </row>
    <row r="444" s="4" customFormat="1" ht="42" customHeight="1" spans="1:11">
      <c r="A444" s="38"/>
      <c r="B444" s="36" t="s">
        <v>1198</v>
      </c>
      <c r="C444" s="36"/>
      <c r="D444" s="36"/>
      <c r="E444" s="36"/>
      <c r="F444" s="36" t="s">
        <v>1199</v>
      </c>
      <c r="G444" s="36"/>
      <c r="H444" s="36"/>
      <c r="I444" s="36"/>
      <c r="J444" s="36"/>
      <c r="K444" s="36"/>
    </row>
    <row r="445" s="4" customFormat="1" ht="25" customHeight="1" spans="1:11">
      <c r="A445" s="113" t="s">
        <v>938</v>
      </c>
      <c r="B445" s="38" t="s">
        <v>939</v>
      </c>
      <c r="C445" s="38" t="s">
        <v>940</v>
      </c>
      <c r="D445" s="38" t="s">
        <v>941</v>
      </c>
      <c r="E445" s="38" t="s">
        <v>942</v>
      </c>
      <c r="F445" s="38" t="s">
        <v>943</v>
      </c>
      <c r="G445" s="38" t="s">
        <v>928</v>
      </c>
      <c r="H445" s="38" t="s">
        <v>930</v>
      </c>
      <c r="I445" s="38" t="s">
        <v>944</v>
      </c>
      <c r="J445" s="38"/>
      <c r="K445" s="38"/>
    </row>
    <row r="446" s="4" customFormat="1" ht="26" customHeight="1" spans="1:11">
      <c r="A446" s="114"/>
      <c r="B446" s="113" t="s">
        <v>945</v>
      </c>
      <c r="C446" s="120" t="s">
        <v>946</v>
      </c>
      <c r="D446" s="36" t="s">
        <v>1200</v>
      </c>
      <c r="E446" s="127" t="s">
        <v>1201</v>
      </c>
      <c r="F446" s="37">
        <v>2495</v>
      </c>
      <c r="G446" s="38">
        <v>10</v>
      </c>
      <c r="H446" s="38">
        <v>10</v>
      </c>
      <c r="I446" s="38"/>
      <c r="J446" s="38"/>
      <c r="K446" s="38"/>
    </row>
    <row r="447" s="4" customFormat="1" ht="26" customHeight="1" spans="1:11">
      <c r="A447" s="114"/>
      <c r="B447" s="114"/>
      <c r="C447" s="121"/>
      <c r="D447" s="36" t="s">
        <v>1202</v>
      </c>
      <c r="E447" s="127" t="s">
        <v>1203</v>
      </c>
      <c r="F447" s="37">
        <v>118890</v>
      </c>
      <c r="G447" s="38">
        <v>10</v>
      </c>
      <c r="H447" s="38">
        <v>10</v>
      </c>
      <c r="I447" s="38"/>
      <c r="J447" s="38"/>
      <c r="K447" s="38"/>
    </row>
    <row r="448" s="4" customFormat="1" ht="15" customHeight="1" spans="1:11">
      <c r="A448" s="114"/>
      <c r="B448" s="114"/>
      <c r="C448" s="38" t="s">
        <v>953</v>
      </c>
      <c r="D448" s="36" t="s">
        <v>1204</v>
      </c>
      <c r="E448" s="127" t="s">
        <v>1205</v>
      </c>
      <c r="F448" s="39">
        <v>1</v>
      </c>
      <c r="G448" s="38">
        <v>10</v>
      </c>
      <c r="H448" s="38">
        <v>10</v>
      </c>
      <c r="I448" s="38"/>
      <c r="J448" s="38"/>
      <c r="K448" s="38"/>
    </row>
    <row r="449" s="4" customFormat="1" ht="22" customHeight="1" spans="1:11">
      <c r="A449" s="114"/>
      <c r="B449" s="114"/>
      <c r="C449" s="38"/>
      <c r="D449" s="36" t="s">
        <v>1206</v>
      </c>
      <c r="E449" s="127" t="s">
        <v>1205</v>
      </c>
      <c r="F449" s="39">
        <v>1</v>
      </c>
      <c r="G449" s="38">
        <v>10</v>
      </c>
      <c r="H449" s="38">
        <v>10</v>
      </c>
      <c r="I449" s="38"/>
      <c r="J449" s="38"/>
      <c r="K449" s="38"/>
    </row>
    <row r="450" s="4" customFormat="1" ht="25" customHeight="1" spans="1:11">
      <c r="A450" s="114"/>
      <c r="B450" s="114"/>
      <c r="C450" s="113" t="s">
        <v>960</v>
      </c>
      <c r="D450" s="36" t="s">
        <v>1207</v>
      </c>
      <c r="E450" s="127" t="s">
        <v>1128</v>
      </c>
      <c r="F450" s="39" t="s">
        <v>1128</v>
      </c>
      <c r="G450" s="38">
        <v>10</v>
      </c>
      <c r="H450" s="38">
        <v>6</v>
      </c>
      <c r="I450" s="38"/>
      <c r="J450" s="38"/>
      <c r="K450" s="38"/>
    </row>
    <row r="451" s="4" customFormat="1" ht="24" customHeight="1" spans="1:11">
      <c r="A451" s="114"/>
      <c r="B451" s="38" t="s">
        <v>968</v>
      </c>
      <c r="C451" s="38" t="s">
        <v>969</v>
      </c>
      <c r="D451" s="36" t="s">
        <v>1129</v>
      </c>
      <c r="E451" s="127" t="s">
        <v>980</v>
      </c>
      <c r="F451" s="39">
        <v>0.95</v>
      </c>
      <c r="G451" s="38">
        <v>10</v>
      </c>
      <c r="H451" s="38">
        <v>10</v>
      </c>
      <c r="I451" s="38"/>
      <c r="J451" s="38"/>
      <c r="K451" s="38"/>
    </row>
    <row r="452" s="4" customFormat="1" ht="24" customHeight="1" spans="1:11">
      <c r="A452" s="114"/>
      <c r="B452" s="38"/>
      <c r="C452" s="38" t="s">
        <v>972</v>
      </c>
      <c r="D452" s="36" t="s">
        <v>1143</v>
      </c>
      <c r="E452" s="127">
        <v>1</v>
      </c>
      <c r="F452" s="39">
        <v>1</v>
      </c>
      <c r="G452" s="38">
        <v>10</v>
      </c>
      <c r="H452" s="38">
        <v>10</v>
      </c>
      <c r="I452" s="38"/>
      <c r="J452" s="38"/>
      <c r="K452" s="38"/>
    </row>
    <row r="453" s="4" customFormat="1" ht="24" customHeight="1" spans="1:11">
      <c r="A453" s="114"/>
      <c r="B453" s="113"/>
      <c r="C453" s="113"/>
      <c r="D453" s="36" t="s">
        <v>1208</v>
      </c>
      <c r="E453" s="39" t="s">
        <v>1194</v>
      </c>
      <c r="F453" s="119" t="s">
        <v>1209</v>
      </c>
      <c r="G453" s="38">
        <v>10</v>
      </c>
      <c r="H453" s="38">
        <v>10</v>
      </c>
      <c r="I453" s="38"/>
      <c r="J453" s="38"/>
      <c r="K453" s="38"/>
    </row>
    <row r="454" s="4" customFormat="1" ht="27" customHeight="1" spans="1:11">
      <c r="A454" s="114"/>
      <c r="B454" s="38" t="s">
        <v>977</v>
      </c>
      <c r="C454" s="38" t="s">
        <v>978</v>
      </c>
      <c r="D454" s="36" t="s">
        <v>979</v>
      </c>
      <c r="E454" s="39" t="s">
        <v>980</v>
      </c>
      <c r="F454" s="39">
        <v>0.9</v>
      </c>
      <c r="G454" s="38">
        <v>5</v>
      </c>
      <c r="H454" s="38">
        <v>4</v>
      </c>
      <c r="I454" s="38"/>
      <c r="J454" s="38"/>
      <c r="K454" s="38"/>
    </row>
    <row r="455" s="4" customFormat="1" ht="28" customHeight="1" spans="1:11">
      <c r="A455" s="114"/>
      <c r="B455" s="38"/>
      <c r="C455" s="38"/>
      <c r="D455" s="36" t="s">
        <v>981</v>
      </c>
      <c r="E455" s="39" t="s">
        <v>980</v>
      </c>
      <c r="F455" s="39">
        <v>0.9</v>
      </c>
      <c r="G455" s="38">
        <v>5</v>
      </c>
      <c r="H455" s="38">
        <v>4</v>
      </c>
      <c r="I455" s="38"/>
      <c r="J455" s="38"/>
      <c r="K455" s="38"/>
    </row>
    <row r="456" s="4" customFormat="1" ht="28" customHeight="1" spans="1:11">
      <c r="A456" s="115"/>
      <c r="B456" s="116" t="s">
        <v>982</v>
      </c>
      <c r="C456" s="104"/>
      <c r="D456" s="104"/>
      <c r="E456" s="104"/>
      <c r="F456" s="103"/>
      <c r="G456" s="38">
        <f>SUM(G446:G455)</f>
        <v>90</v>
      </c>
      <c r="H456" s="38">
        <f>SUM(H446:H455)</f>
        <v>84</v>
      </c>
      <c r="I456" s="116"/>
      <c r="J456" s="104"/>
      <c r="K456" s="103"/>
    </row>
    <row r="457" s="4" customFormat="1" ht="34" customHeight="1" spans="1:11">
      <c r="A457" s="38" t="s">
        <v>983</v>
      </c>
      <c r="B457" s="38"/>
      <c r="C457" s="38"/>
      <c r="D457" s="38"/>
      <c r="E457" s="38"/>
      <c r="F457" s="38"/>
      <c r="G457" s="117">
        <f>SUM(G446:G455)+I438</f>
        <v>100</v>
      </c>
      <c r="H457" s="38">
        <f>SUM(H446:H455)+K438</f>
        <v>94</v>
      </c>
      <c r="I457" s="38"/>
      <c r="J457" s="38"/>
      <c r="K457" s="38"/>
    </row>
    <row r="458" s="4" customFormat="1" ht="35.1" customHeight="1" spans="1:11">
      <c r="A458" s="38" t="s">
        <v>984</v>
      </c>
      <c r="B458" s="36" t="s">
        <v>1210</v>
      </c>
      <c r="C458" s="36"/>
      <c r="D458" s="36"/>
      <c r="E458" s="36"/>
      <c r="F458" s="36"/>
      <c r="G458" s="36"/>
      <c r="H458" s="36"/>
      <c r="I458" s="36"/>
      <c r="J458" s="36"/>
      <c r="K458" s="36"/>
    </row>
    <row r="459" s="1" customFormat="1" ht="25" customHeight="1" spans="1:11">
      <c r="A459" s="13" t="s">
        <v>986</v>
      </c>
      <c r="B459" s="13"/>
      <c r="C459" s="13"/>
      <c r="D459" s="13"/>
      <c r="E459" s="13"/>
      <c r="F459" s="13"/>
      <c r="G459" s="13"/>
      <c r="H459" s="13"/>
      <c r="I459" s="13"/>
      <c r="J459" s="13"/>
      <c r="K459" s="13"/>
    </row>
    <row r="460" s="1" customFormat="1" ht="117" customHeight="1" spans="1:11">
      <c r="A460" s="118" t="s">
        <v>1132</v>
      </c>
      <c r="B460" s="118"/>
      <c r="C460" s="118"/>
      <c r="D460" s="118"/>
      <c r="E460" s="118"/>
      <c r="F460" s="118"/>
      <c r="G460" s="118"/>
      <c r="H460" s="118"/>
      <c r="I460" s="118"/>
      <c r="J460" s="118"/>
      <c r="K460" s="118"/>
    </row>
    <row r="462" customFormat="1" spans="1:11">
      <c r="A462" s="1"/>
      <c r="B462" s="1"/>
      <c r="C462" s="1"/>
      <c r="D462" s="1"/>
      <c r="E462" s="1"/>
      <c r="F462" s="1"/>
      <c r="G462" s="1"/>
      <c r="H462" s="1"/>
      <c r="I462" s="1"/>
      <c r="J462" s="1"/>
      <c r="K462" s="1" t="s">
        <v>988</v>
      </c>
    </row>
    <row r="463" s="1" customFormat="1" ht="28.5" spans="1:11">
      <c r="A463" s="11" t="s">
        <v>989</v>
      </c>
      <c r="B463" s="11"/>
      <c r="C463" s="11"/>
      <c r="D463" s="11"/>
      <c r="E463" s="11"/>
      <c r="F463" s="11"/>
      <c r="G463" s="11"/>
      <c r="H463" s="11"/>
      <c r="I463" s="11"/>
      <c r="J463" s="11"/>
      <c r="K463" s="11"/>
    </row>
    <row r="464" s="2" customFormat="1" ht="25" customHeight="1" spans="1:11">
      <c r="A464" s="12" t="s">
        <v>990</v>
      </c>
      <c r="B464" s="12"/>
      <c r="C464" s="12"/>
      <c r="D464" s="12"/>
      <c r="E464" s="12"/>
      <c r="F464" s="12"/>
      <c r="G464" s="12"/>
      <c r="H464" s="12"/>
      <c r="I464" s="12"/>
      <c r="J464" s="12"/>
      <c r="K464" s="12"/>
    </row>
    <row r="465" s="2" customFormat="1" ht="19" customHeight="1" spans="1:11">
      <c r="A465" s="13" t="s">
        <v>991</v>
      </c>
      <c r="B465" s="13"/>
      <c r="C465" s="13"/>
      <c r="D465" s="13"/>
      <c r="E465" s="13"/>
      <c r="F465" s="13"/>
      <c r="G465" s="13"/>
      <c r="H465" s="13"/>
      <c r="I465" s="13"/>
      <c r="J465" s="13"/>
      <c r="K465" s="13"/>
    </row>
    <row r="466" s="4" customFormat="1" ht="28" customHeight="1" spans="1:11">
      <c r="A466" s="38" t="s">
        <v>992</v>
      </c>
      <c r="B466" s="38"/>
      <c r="C466" s="38"/>
      <c r="D466" s="38" t="s">
        <v>1211</v>
      </c>
      <c r="E466" s="38"/>
      <c r="F466" s="38"/>
      <c r="G466" s="38"/>
      <c r="H466" s="38"/>
      <c r="I466" s="38"/>
      <c r="J466" s="38"/>
      <c r="K466" s="38"/>
    </row>
    <row r="467" s="4" customFormat="1" ht="28" customHeight="1" spans="1:11">
      <c r="A467" s="38" t="s">
        <v>919</v>
      </c>
      <c r="B467" s="38"/>
      <c r="C467" s="38"/>
      <c r="D467" s="38" t="s">
        <v>1027</v>
      </c>
      <c r="E467" s="38"/>
      <c r="F467" s="38" t="s">
        <v>921</v>
      </c>
      <c r="G467" s="38" t="s">
        <v>1188</v>
      </c>
      <c r="H467" s="38"/>
      <c r="I467" s="38"/>
      <c r="J467" s="38"/>
      <c r="K467" s="38"/>
    </row>
    <row r="468" s="4" customFormat="1" ht="28" customHeight="1" spans="1:11">
      <c r="A468" s="38" t="s">
        <v>996</v>
      </c>
      <c r="B468" s="38"/>
      <c r="C468" s="38"/>
      <c r="D468" s="38" t="s">
        <v>924</v>
      </c>
      <c r="E468" s="38" t="s">
        <v>925</v>
      </c>
      <c r="F468" s="38" t="s">
        <v>1117</v>
      </c>
      <c r="G468" s="38" t="s">
        <v>1118</v>
      </c>
      <c r="H468" s="38"/>
      <c r="I468" s="38" t="s">
        <v>928</v>
      </c>
      <c r="J468" s="38" t="s">
        <v>929</v>
      </c>
      <c r="K468" s="38" t="s">
        <v>930</v>
      </c>
    </row>
    <row r="469" s="4" customFormat="1" ht="28" customHeight="1" spans="1:11">
      <c r="A469" s="38"/>
      <c r="B469" s="38"/>
      <c r="C469" s="38"/>
      <c r="D469" s="38" t="s">
        <v>931</v>
      </c>
      <c r="E469" s="110">
        <f>E472</f>
        <v>155000</v>
      </c>
      <c r="F469" s="110">
        <f>F470+F473</f>
        <v>1584104.86</v>
      </c>
      <c r="G469" s="122">
        <v>1472607.5</v>
      </c>
      <c r="H469" s="123"/>
      <c r="I469" s="38">
        <v>10</v>
      </c>
      <c r="J469" s="119">
        <f>G469/F469</f>
        <v>0.929614911982531</v>
      </c>
      <c r="K469" s="111">
        <f>J469*I469</f>
        <v>9.29614911982531</v>
      </c>
    </row>
    <row r="470" s="4" customFormat="1" ht="28" customHeight="1" spans="1:11">
      <c r="A470" s="38"/>
      <c r="B470" s="38"/>
      <c r="C470" s="38"/>
      <c r="D470" s="38" t="s">
        <v>999</v>
      </c>
      <c r="E470" s="110">
        <f>E469</f>
        <v>155000</v>
      </c>
      <c r="F470" s="128">
        <f>F471+F472</f>
        <v>1581304.86</v>
      </c>
      <c r="G470" s="122">
        <v>1469807.5</v>
      </c>
      <c r="H470" s="123"/>
      <c r="I470" s="38" t="s">
        <v>826</v>
      </c>
      <c r="J470" s="38" t="s">
        <v>826</v>
      </c>
      <c r="K470" s="38" t="s">
        <v>826</v>
      </c>
    </row>
    <row r="471" s="4" customFormat="1" ht="28" customHeight="1" spans="1:11">
      <c r="A471" s="38"/>
      <c r="B471" s="38"/>
      <c r="C471" s="38"/>
      <c r="D471" s="112" t="s">
        <v>1000</v>
      </c>
      <c r="E471" s="110"/>
      <c r="F471" s="110">
        <v>165945.5</v>
      </c>
      <c r="G471" s="122">
        <v>165945.5</v>
      </c>
      <c r="H471" s="123"/>
      <c r="I471" s="38" t="s">
        <v>826</v>
      </c>
      <c r="J471" s="38" t="s">
        <v>826</v>
      </c>
      <c r="K471" s="38" t="s">
        <v>826</v>
      </c>
    </row>
    <row r="472" s="4" customFormat="1" ht="28" customHeight="1" spans="1:11">
      <c r="A472" s="38"/>
      <c r="B472" s="38"/>
      <c r="C472" s="38"/>
      <c r="D472" s="112" t="s">
        <v>1001</v>
      </c>
      <c r="E472" s="110">
        <v>155000</v>
      </c>
      <c r="F472" s="110">
        <f>1303862+111497.36</f>
        <v>1415359.36</v>
      </c>
      <c r="G472" s="122">
        <v>1303862</v>
      </c>
      <c r="H472" s="123"/>
      <c r="I472" s="38" t="s">
        <v>826</v>
      </c>
      <c r="J472" s="38" t="s">
        <v>826</v>
      </c>
      <c r="K472" s="38" t="s">
        <v>826</v>
      </c>
    </row>
    <row r="473" s="4" customFormat="1" ht="28" customHeight="1" spans="1:11">
      <c r="A473" s="38"/>
      <c r="B473" s="38"/>
      <c r="C473" s="38"/>
      <c r="D473" s="38" t="s">
        <v>932</v>
      </c>
      <c r="E473" s="110"/>
      <c r="F473" s="110">
        <f>2800</f>
        <v>2800</v>
      </c>
      <c r="G473" s="122">
        <v>2800</v>
      </c>
      <c r="H473" s="123"/>
      <c r="I473" s="38" t="s">
        <v>826</v>
      </c>
      <c r="J473" s="38" t="s">
        <v>826</v>
      </c>
      <c r="K473" s="38" t="s">
        <v>826</v>
      </c>
    </row>
    <row r="474" s="4" customFormat="1" ht="28" customHeight="1" spans="1:11">
      <c r="A474" s="38" t="s">
        <v>933</v>
      </c>
      <c r="B474" s="38" t="s">
        <v>934</v>
      </c>
      <c r="C474" s="38"/>
      <c r="D474" s="38"/>
      <c r="E474" s="38"/>
      <c r="F474" s="38" t="s">
        <v>935</v>
      </c>
      <c r="G474" s="38"/>
      <c r="H474" s="38"/>
      <c r="I474" s="38"/>
      <c r="J474" s="38"/>
      <c r="K474" s="38"/>
    </row>
    <row r="475" s="4" customFormat="1" ht="72" customHeight="1" spans="1:11">
      <c r="A475" s="38"/>
      <c r="B475" s="36" t="s">
        <v>1212</v>
      </c>
      <c r="C475" s="36"/>
      <c r="D475" s="36"/>
      <c r="E475" s="36"/>
      <c r="F475" s="36" t="s">
        <v>1213</v>
      </c>
      <c r="G475" s="36"/>
      <c r="H475" s="36"/>
      <c r="I475" s="36"/>
      <c r="J475" s="36"/>
      <c r="K475" s="36"/>
    </row>
    <row r="476" s="4" customFormat="1" ht="28" customHeight="1" spans="1:11">
      <c r="A476" s="113" t="s">
        <v>938</v>
      </c>
      <c r="B476" s="38" t="s">
        <v>939</v>
      </c>
      <c r="C476" s="38" t="s">
        <v>940</v>
      </c>
      <c r="D476" s="38" t="s">
        <v>941</v>
      </c>
      <c r="E476" s="38" t="s">
        <v>942</v>
      </c>
      <c r="F476" s="38" t="s">
        <v>943</v>
      </c>
      <c r="G476" s="38" t="s">
        <v>928</v>
      </c>
      <c r="H476" s="38" t="s">
        <v>930</v>
      </c>
      <c r="I476" s="38" t="s">
        <v>944</v>
      </c>
      <c r="J476" s="38"/>
      <c r="K476" s="38"/>
    </row>
    <row r="477" s="4" customFormat="1" ht="28" customHeight="1" spans="1:11">
      <c r="A477" s="114"/>
      <c r="B477" s="113" t="s">
        <v>945</v>
      </c>
      <c r="C477" s="38" t="s">
        <v>946</v>
      </c>
      <c r="D477" s="36" t="s">
        <v>1214</v>
      </c>
      <c r="E477" s="37">
        <v>1</v>
      </c>
      <c r="F477" s="37">
        <v>1</v>
      </c>
      <c r="G477" s="38">
        <v>10</v>
      </c>
      <c r="H477" s="38">
        <v>5</v>
      </c>
      <c r="I477" s="38"/>
      <c r="J477" s="38"/>
      <c r="K477" s="38"/>
    </row>
    <row r="478" s="4" customFormat="1" ht="28" customHeight="1" spans="1:11">
      <c r="A478" s="114"/>
      <c r="B478" s="114"/>
      <c r="C478" s="38"/>
      <c r="D478" s="36" t="s">
        <v>1215</v>
      </c>
      <c r="E478" s="37">
        <v>1</v>
      </c>
      <c r="F478" s="37">
        <v>1</v>
      </c>
      <c r="G478" s="38">
        <v>5</v>
      </c>
      <c r="H478" s="38">
        <v>5</v>
      </c>
      <c r="I478" s="38"/>
      <c r="J478" s="38"/>
      <c r="K478" s="38"/>
    </row>
    <row r="479" s="4" customFormat="1" ht="28" customHeight="1" spans="1:11">
      <c r="A479" s="114"/>
      <c r="B479" s="114"/>
      <c r="C479" s="38"/>
      <c r="D479" s="36" t="s">
        <v>1216</v>
      </c>
      <c r="E479" s="37">
        <v>15</v>
      </c>
      <c r="F479" s="37">
        <v>49</v>
      </c>
      <c r="G479" s="38">
        <v>5</v>
      </c>
      <c r="H479" s="38">
        <v>5</v>
      </c>
      <c r="I479" s="38"/>
      <c r="J479" s="38"/>
      <c r="K479" s="38"/>
    </row>
    <row r="480" s="4" customFormat="1" ht="28" customHeight="1" spans="1:11">
      <c r="A480" s="114"/>
      <c r="B480" s="114"/>
      <c r="C480" s="38"/>
      <c r="D480" s="36" t="s">
        <v>1217</v>
      </c>
      <c r="E480" s="37">
        <v>3600</v>
      </c>
      <c r="F480" s="37">
        <v>3757</v>
      </c>
      <c r="G480" s="38">
        <v>10</v>
      </c>
      <c r="H480" s="38">
        <v>10</v>
      </c>
      <c r="I480" s="38"/>
      <c r="J480" s="38"/>
      <c r="K480" s="38"/>
    </row>
    <row r="481" s="4" customFormat="1" ht="28" customHeight="1" spans="1:11">
      <c r="A481" s="114"/>
      <c r="B481" s="114"/>
      <c r="C481" s="114" t="s">
        <v>953</v>
      </c>
      <c r="D481" s="36" t="s">
        <v>1218</v>
      </c>
      <c r="E481" s="39" t="s">
        <v>1219</v>
      </c>
      <c r="F481" s="39">
        <v>0.97</v>
      </c>
      <c r="G481" s="38">
        <v>5</v>
      </c>
      <c r="H481" s="38">
        <v>5</v>
      </c>
      <c r="I481" s="38"/>
      <c r="J481" s="38"/>
      <c r="K481" s="38"/>
    </row>
    <row r="482" s="4" customFormat="1" ht="28" customHeight="1" spans="1:11">
      <c r="A482" s="114"/>
      <c r="B482" s="114"/>
      <c r="C482" s="114"/>
      <c r="D482" s="36" t="s">
        <v>1220</v>
      </c>
      <c r="E482" s="39">
        <v>1</v>
      </c>
      <c r="F482" s="39">
        <v>1</v>
      </c>
      <c r="G482" s="38">
        <v>5</v>
      </c>
      <c r="H482" s="38">
        <v>5</v>
      </c>
      <c r="I482" s="38"/>
      <c r="J482" s="38"/>
      <c r="K482" s="38"/>
    </row>
    <row r="483" s="4" customFormat="1" ht="28" customHeight="1" spans="1:11">
      <c r="A483" s="114"/>
      <c r="B483" s="114"/>
      <c r="C483" s="114"/>
      <c r="D483" s="36" t="s">
        <v>1221</v>
      </c>
      <c r="E483" s="39" t="s">
        <v>1222</v>
      </c>
      <c r="F483" s="39">
        <v>0.97</v>
      </c>
      <c r="G483" s="38">
        <v>5</v>
      </c>
      <c r="H483" s="38">
        <v>5</v>
      </c>
      <c r="I483" s="38"/>
      <c r="J483" s="38"/>
      <c r="K483" s="38"/>
    </row>
    <row r="484" s="4" customFormat="1" ht="28" customHeight="1" spans="1:11">
      <c r="A484" s="114"/>
      <c r="B484" s="114"/>
      <c r="C484" s="113" t="s">
        <v>960</v>
      </c>
      <c r="D484" s="36" t="s">
        <v>1223</v>
      </c>
      <c r="E484" s="39" t="s">
        <v>1219</v>
      </c>
      <c r="F484" s="39">
        <v>0.95</v>
      </c>
      <c r="G484" s="38">
        <v>5</v>
      </c>
      <c r="H484" s="38">
        <v>3</v>
      </c>
      <c r="I484" s="38"/>
      <c r="J484" s="38"/>
      <c r="K484" s="38"/>
    </row>
    <row r="485" s="4" customFormat="1" ht="28" customHeight="1" spans="1:11">
      <c r="A485" s="114"/>
      <c r="B485" s="38" t="s">
        <v>968</v>
      </c>
      <c r="C485" s="38" t="s">
        <v>969</v>
      </c>
      <c r="D485" s="36" t="s">
        <v>1224</v>
      </c>
      <c r="E485" s="39" t="s">
        <v>1098</v>
      </c>
      <c r="F485" s="38" t="s">
        <v>1098</v>
      </c>
      <c r="G485" s="38">
        <v>10</v>
      </c>
      <c r="H485" s="38">
        <v>10</v>
      </c>
      <c r="I485" s="38"/>
      <c r="J485" s="38"/>
      <c r="K485" s="38"/>
    </row>
    <row r="486" s="4" customFormat="1" ht="28" customHeight="1" spans="1:11">
      <c r="A486" s="114"/>
      <c r="B486" s="38"/>
      <c r="C486" s="38" t="s">
        <v>972</v>
      </c>
      <c r="D486" s="36" t="s">
        <v>1225</v>
      </c>
      <c r="E486" s="39" t="s">
        <v>1226</v>
      </c>
      <c r="F486" s="39">
        <v>0.85</v>
      </c>
      <c r="G486" s="38">
        <v>10</v>
      </c>
      <c r="H486" s="38">
        <v>10</v>
      </c>
      <c r="I486" s="38"/>
      <c r="J486" s="38"/>
      <c r="K486" s="38"/>
    </row>
    <row r="487" s="4" customFormat="1" ht="28" customHeight="1" spans="1:11">
      <c r="A487" s="114"/>
      <c r="B487" s="113"/>
      <c r="C487" s="113"/>
      <c r="D487" s="36" t="s">
        <v>1227</v>
      </c>
      <c r="E487" s="39" t="s">
        <v>1081</v>
      </c>
      <c r="F487" s="119" t="s">
        <v>1081</v>
      </c>
      <c r="G487" s="38">
        <v>10</v>
      </c>
      <c r="H487" s="38">
        <v>10</v>
      </c>
      <c r="I487" s="38"/>
      <c r="J487" s="38"/>
      <c r="K487" s="38"/>
    </row>
    <row r="488" s="4" customFormat="1" ht="28" customHeight="1" spans="1:11">
      <c r="A488" s="114"/>
      <c r="B488" s="38" t="s">
        <v>977</v>
      </c>
      <c r="C488" s="38" t="s">
        <v>978</v>
      </c>
      <c r="D488" s="36" t="s">
        <v>979</v>
      </c>
      <c r="E488" s="39" t="s">
        <v>1228</v>
      </c>
      <c r="F488" s="39">
        <v>0.9</v>
      </c>
      <c r="G488" s="38">
        <v>5</v>
      </c>
      <c r="H488" s="38">
        <v>5</v>
      </c>
      <c r="I488" s="38"/>
      <c r="J488" s="38"/>
      <c r="K488" s="38"/>
    </row>
    <row r="489" s="4" customFormat="1" ht="28" customHeight="1" spans="1:11">
      <c r="A489" s="114"/>
      <c r="B489" s="38"/>
      <c r="C489" s="38"/>
      <c r="D489" s="36" t="s">
        <v>1229</v>
      </c>
      <c r="E489" s="39" t="s">
        <v>1228</v>
      </c>
      <c r="F489" s="39">
        <v>0.9</v>
      </c>
      <c r="G489" s="38">
        <v>5</v>
      </c>
      <c r="H489" s="38">
        <v>5</v>
      </c>
      <c r="I489" s="38"/>
      <c r="J489" s="38"/>
      <c r="K489" s="38"/>
    </row>
    <row r="490" s="4" customFormat="1" ht="15" customHeight="1" spans="1:11">
      <c r="A490" s="115"/>
      <c r="B490" s="116" t="s">
        <v>982</v>
      </c>
      <c r="C490" s="104"/>
      <c r="D490" s="104"/>
      <c r="E490" s="104"/>
      <c r="F490" s="103"/>
      <c r="G490" s="38">
        <f>SUM(G477:G489)</f>
        <v>90</v>
      </c>
      <c r="H490" s="38">
        <f>SUM(H477:H489)</f>
        <v>83</v>
      </c>
      <c r="I490" s="116"/>
      <c r="J490" s="104"/>
      <c r="K490" s="103"/>
    </row>
    <row r="491" s="4" customFormat="1" ht="35.1" customHeight="1" spans="1:11">
      <c r="A491" s="38" t="s">
        <v>1230</v>
      </c>
      <c r="B491" s="38"/>
      <c r="C491" s="38"/>
      <c r="D491" s="38"/>
      <c r="E491" s="38"/>
      <c r="F491" s="38"/>
      <c r="G491" s="117">
        <f>SUM(G477:G489)+I469</f>
        <v>100</v>
      </c>
      <c r="H491" s="110">
        <f>SUM(H477:H489)+K469</f>
        <v>92.2961491198253</v>
      </c>
      <c r="I491" s="38"/>
      <c r="J491" s="38"/>
      <c r="K491" s="38"/>
    </row>
    <row r="492" s="4" customFormat="1" ht="25" customHeight="1" spans="1:11">
      <c r="A492" s="38" t="s">
        <v>984</v>
      </c>
      <c r="B492" s="36" t="s">
        <v>1231</v>
      </c>
      <c r="C492" s="36"/>
      <c r="D492" s="36"/>
      <c r="E492" s="36"/>
      <c r="F492" s="36"/>
      <c r="G492" s="36"/>
      <c r="H492" s="36"/>
      <c r="I492" s="36"/>
      <c r="J492" s="36"/>
      <c r="K492" s="36"/>
    </row>
    <row r="493" s="4" customFormat="1" ht="23" customHeight="1" spans="1:11">
      <c r="A493" s="13" t="s">
        <v>986</v>
      </c>
      <c r="B493" s="13"/>
      <c r="C493" s="13"/>
      <c r="D493" s="13"/>
      <c r="E493" s="13"/>
      <c r="F493" s="13"/>
      <c r="G493" s="13"/>
      <c r="H493" s="13"/>
      <c r="I493" s="13"/>
      <c r="J493" s="13"/>
      <c r="K493" s="13"/>
    </row>
    <row r="494" ht="117" customHeight="1" spans="1:11">
      <c r="A494" s="118" t="s">
        <v>1132</v>
      </c>
      <c r="B494" s="118"/>
      <c r="C494" s="118"/>
      <c r="D494" s="118"/>
      <c r="E494" s="118"/>
      <c r="F494" s="118"/>
      <c r="G494" s="118"/>
      <c r="H494" s="118"/>
      <c r="I494" s="118"/>
      <c r="J494" s="118"/>
      <c r="K494" s="118"/>
    </row>
    <row r="495" customFormat="1" ht="18" customHeight="1" spans="1:11">
      <c r="A495" s="118"/>
      <c r="B495" s="118"/>
      <c r="C495" s="118"/>
      <c r="D495" s="118"/>
      <c r="E495" s="118"/>
      <c r="F495" s="118"/>
      <c r="G495" s="118"/>
      <c r="H495" s="118"/>
      <c r="I495" s="118"/>
      <c r="J495" s="118"/>
      <c r="K495" s="118"/>
    </row>
    <row r="496" customFormat="1" ht="18" customHeight="1" spans="1:11">
      <c r="A496" s="1"/>
      <c r="B496" s="1"/>
      <c r="C496" s="1"/>
      <c r="D496" s="1"/>
      <c r="E496" s="1"/>
      <c r="F496" s="1"/>
      <c r="G496" s="1"/>
      <c r="H496" s="1"/>
      <c r="I496" s="1"/>
      <c r="J496" s="1"/>
      <c r="K496" s="1" t="s">
        <v>988</v>
      </c>
    </row>
    <row r="497" s="1" customFormat="1" ht="28.5" spans="1:11">
      <c r="A497" s="11" t="s">
        <v>989</v>
      </c>
      <c r="B497" s="11"/>
      <c r="C497" s="11"/>
      <c r="D497" s="11"/>
      <c r="E497" s="11"/>
      <c r="F497" s="11"/>
      <c r="G497" s="11"/>
      <c r="H497" s="11"/>
      <c r="I497" s="11"/>
      <c r="J497" s="11"/>
      <c r="K497" s="11"/>
    </row>
    <row r="498" s="2" customFormat="1" ht="26" customHeight="1" spans="1:11">
      <c r="A498" s="12" t="s">
        <v>990</v>
      </c>
      <c r="B498" s="12"/>
      <c r="C498" s="12"/>
      <c r="D498" s="12"/>
      <c r="E498" s="12"/>
      <c r="F498" s="12"/>
      <c r="G498" s="12"/>
      <c r="H498" s="12"/>
      <c r="I498" s="12"/>
      <c r="J498" s="12"/>
      <c r="K498" s="12"/>
    </row>
    <row r="499" s="2" customFormat="1" ht="26" customHeight="1" spans="1:11">
      <c r="A499" s="13" t="s">
        <v>991</v>
      </c>
      <c r="B499" s="13"/>
      <c r="C499" s="13"/>
      <c r="D499" s="13"/>
      <c r="E499" s="13"/>
      <c r="F499" s="13"/>
      <c r="G499" s="13"/>
      <c r="H499" s="13"/>
      <c r="I499" s="13"/>
      <c r="J499" s="13"/>
      <c r="K499" s="13"/>
    </row>
    <row r="500" s="1" customFormat="1" spans="1:11">
      <c r="A500" s="38" t="s">
        <v>992</v>
      </c>
      <c r="B500" s="38"/>
      <c r="C500" s="38"/>
      <c r="D500" s="38" t="s">
        <v>1232</v>
      </c>
      <c r="E500" s="38"/>
      <c r="F500" s="38"/>
      <c r="G500" s="38"/>
      <c r="H500" s="38"/>
      <c r="I500" s="38"/>
      <c r="J500" s="38"/>
      <c r="K500" s="38"/>
    </row>
    <row r="501" s="1" customFormat="1" spans="1:11">
      <c r="A501" s="38" t="s">
        <v>919</v>
      </c>
      <c r="B501" s="38"/>
      <c r="C501" s="38"/>
      <c r="D501" s="38" t="s">
        <v>1027</v>
      </c>
      <c r="E501" s="38"/>
      <c r="F501" s="38" t="s">
        <v>921</v>
      </c>
      <c r="G501" s="38" t="s">
        <v>1188</v>
      </c>
      <c r="H501" s="38"/>
      <c r="I501" s="38"/>
      <c r="J501" s="38"/>
      <c r="K501" s="38"/>
    </row>
    <row r="502" s="1" customFormat="1" spans="1:11">
      <c r="A502" s="38" t="s">
        <v>996</v>
      </c>
      <c r="B502" s="38"/>
      <c r="C502" s="38"/>
      <c r="D502" s="38" t="s">
        <v>924</v>
      </c>
      <c r="E502" s="38" t="s">
        <v>925</v>
      </c>
      <c r="F502" s="38" t="s">
        <v>1117</v>
      </c>
      <c r="G502" s="38" t="s">
        <v>1118</v>
      </c>
      <c r="H502" s="38"/>
      <c r="I502" s="38" t="s">
        <v>928</v>
      </c>
      <c r="J502" s="38" t="s">
        <v>929</v>
      </c>
      <c r="K502" s="38" t="s">
        <v>930</v>
      </c>
    </row>
    <row r="503" s="1" customFormat="1" spans="1:11">
      <c r="A503" s="38"/>
      <c r="B503" s="38"/>
      <c r="C503" s="38"/>
      <c r="D503" s="38" t="s">
        <v>931</v>
      </c>
      <c r="E503" s="38"/>
      <c r="F503" s="129">
        <f>F504+F507</f>
        <v>153141</v>
      </c>
      <c r="G503" s="129">
        <f t="shared" ref="G503:G506" si="0">F503</f>
        <v>153141</v>
      </c>
      <c r="H503" s="130"/>
      <c r="I503" s="38">
        <v>10</v>
      </c>
      <c r="J503" s="119">
        <f>G503/F503</f>
        <v>1</v>
      </c>
      <c r="K503" s="111">
        <f>J503*I503</f>
        <v>10</v>
      </c>
    </row>
    <row r="504" s="1" customFormat="1" spans="1:11">
      <c r="A504" s="38"/>
      <c r="B504" s="38"/>
      <c r="C504" s="38"/>
      <c r="D504" s="38" t="s">
        <v>999</v>
      </c>
      <c r="E504" s="38"/>
      <c r="F504" s="129">
        <v>153141</v>
      </c>
      <c r="G504" s="129">
        <f t="shared" si="0"/>
        <v>153141</v>
      </c>
      <c r="H504" s="130"/>
      <c r="I504" s="38" t="s">
        <v>826</v>
      </c>
      <c r="J504" s="38" t="s">
        <v>826</v>
      </c>
      <c r="K504" s="38" t="s">
        <v>826</v>
      </c>
    </row>
    <row r="505" s="1" customFormat="1" spans="1:11">
      <c r="A505" s="38"/>
      <c r="B505" s="38"/>
      <c r="C505" s="38"/>
      <c r="D505" s="112" t="s">
        <v>1000</v>
      </c>
      <c r="E505" s="38"/>
      <c r="F505" s="129">
        <v>153141</v>
      </c>
      <c r="G505" s="129">
        <f t="shared" si="0"/>
        <v>153141</v>
      </c>
      <c r="H505" s="130"/>
      <c r="I505" s="38" t="s">
        <v>826</v>
      </c>
      <c r="J505" s="38" t="s">
        <v>826</v>
      </c>
      <c r="K505" s="38" t="s">
        <v>826</v>
      </c>
    </row>
    <row r="506" s="1" customFormat="1" spans="1:11">
      <c r="A506" s="38"/>
      <c r="B506" s="38"/>
      <c r="C506" s="38"/>
      <c r="D506" s="112" t="s">
        <v>1001</v>
      </c>
      <c r="E506" s="38"/>
      <c r="F506" s="129">
        <f>F504-F505</f>
        <v>0</v>
      </c>
      <c r="G506" s="129">
        <f t="shared" si="0"/>
        <v>0</v>
      </c>
      <c r="H506" s="130"/>
      <c r="I506" s="38" t="s">
        <v>826</v>
      </c>
      <c r="J506" s="38" t="s">
        <v>826</v>
      </c>
      <c r="K506" s="38" t="s">
        <v>826</v>
      </c>
    </row>
    <row r="507" s="1" customFormat="1" spans="1:11">
      <c r="A507" s="38"/>
      <c r="B507" s="38"/>
      <c r="C507" s="38"/>
      <c r="D507" s="38" t="s">
        <v>932</v>
      </c>
      <c r="E507" s="38"/>
      <c r="F507" s="110"/>
      <c r="G507" s="38"/>
      <c r="H507" s="38"/>
      <c r="I507" s="38" t="s">
        <v>826</v>
      </c>
      <c r="J507" s="38" t="s">
        <v>826</v>
      </c>
      <c r="K507" s="38" t="s">
        <v>826</v>
      </c>
    </row>
    <row r="508" s="1" customFormat="1" ht="27" customHeight="1" spans="1:11">
      <c r="A508" s="38" t="s">
        <v>933</v>
      </c>
      <c r="B508" s="38" t="s">
        <v>934</v>
      </c>
      <c r="C508" s="38"/>
      <c r="D508" s="38"/>
      <c r="E508" s="38"/>
      <c r="F508" s="38" t="s">
        <v>935</v>
      </c>
      <c r="G508" s="38"/>
      <c r="H508" s="38"/>
      <c r="I508" s="38"/>
      <c r="J508" s="38"/>
      <c r="K508" s="38"/>
    </row>
    <row r="509" s="1" customFormat="1" ht="204" customHeight="1" spans="1:11">
      <c r="A509" s="38"/>
      <c r="B509" s="36" t="s">
        <v>1233</v>
      </c>
      <c r="C509" s="36"/>
      <c r="D509" s="36"/>
      <c r="E509" s="36"/>
      <c r="F509" s="38" t="s">
        <v>1234</v>
      </c>
      <c r="G509" s="38"/>
      <c r="H509" s="38"/>
      <c r="I509" s="38"/>
      <c r="J509" s="38"/>
      <c r="K509" s="38"/>
    </row>
    <row r="510" s="1" customFormat="1" ht="34" customHeight="1" spans="1:11">
      <c r="A510" s="113" t="s">
        <v>938</v>
      </c>
      <c r="B510" s="38" t="s">
        <v>939</v>
      </c>
      <c r="C510" s="38" t="s">
        <v>940</v>
      </c>
      <c r="D510" s="38" t="s">
        <v>941</v>
      </c>
      <c r="E510" s="38" t="s">
        <v>942</v>
      </c>
      <c r="F510" s="38" t="s">
        <v>943</v>
      </c>
      <c r="G510" s="38" t="s">
        <v>928</v>
      </c>
      <c r="H510" s="38" t="s">
        <v>930</v>
      </c>
      <c r="I510" s="38" t="s">
        <v>944</v>
      </c>
      <c r="J510" s="38"/>
      <c r="K510" s="38"/>
    </row>
    <row r="511" s="1" customFormat="1" ht="34" customHeight="1" spans="1:11">
      <c r="A511" s="114"/>
      <c r="B511" s="113" t="s">
        <v>945</v>
      </c>
      <c r="C511" s="38" t="s">
        <v>946</v>
      </c>
      <c r="D511" s="36" t="s">
        <v>1169</v>
      </c>
      <c r="E511" s="37">
        <v>16468</v>
      </c>
      <c r="F511" s="37">
        <v>16468</v>
      </c>
      <c r="G511" s="38">
        <v>10</v>
      </c>
      <c r="H511" s="38">
        <v>10</v>
      </c>
      <c r="I511" s="38"/>
      <c r="J511" s="38"/>
      <c r="K511" s="38"/>
    </row>
    <row r="512" s="1" customFormat="1" ht="34" customHeight="1" spans="1:11">
      <c r="A512" s="114"/>
      <c r="B512" s="114"/>
      <c r="C512" s="38"/>
      <c r="D512" s="36" t="s">
        <v>1235</v>
      </c>
      <c r="E512" s="37">
        <v>32806</v>
      </c>
      <c r="F512" s="37">
        <v>32806</v>
      </c>
      <c r="G512" s="38">
        <v>10</v>
      </c>
      <c r="H512" s="38">
        <v>10</v>
      </c>
      <c r="I512" s="116"/>
      <c r="J512" s="104"/>
      <c r="K512" s="103"/>
    </row>
    <row r="513" s="1" customFormat="1" ht="34" customHeight="1" spans="1:11">
      <c r="A513" s="114"/>
      <c r="B513" s="114"/>
      <c r="C513" s="38"/>
      <c r="D513" s="36" t="s">
        <v>1236</v>
      </c>
      <c r="E513" s="37">
        <v>100</v>
      </c>
      <c r="F513" s="37">
        <v>100</v>
      </c>
      <c r="G513" s="38">
        <v>10</v>
      </c>
      <c r="H513" s="38">
        <v>10</v>
      </c>
      <c r="I513" s="38"/>
      <c r="J513" s="38"/>
      <c r="K513" s="38"/>
    </row>
    <row r="514" s="1" customFormat="1" ht="34" customHeight="1" spans="1:11">
      <c r="A514" s="114"/>
      <c r="B514" s="114"/>
      <c r="C514" s="114" t="s">
        <v>953</v>
      </c>
      <c r="D514" s="36" t="s">
        <v>1237</v>
      </c>
      <c r="E514" s="39" t="s">
        <v>1238</v>
      </c>
      <c r="F514" s="39" t="s">
        <v>1238</v>
      </c>
      <c r="G514" s="38">
        <v>5</v>
      </c>
      <c r="H514" s="38">
        <v>4</v>
      </c>
      <c r="I514" s="38"/>
      <c r="J514" s="38"/>
      <c r="K514" s="38"/>
    </row>
    <row r="515" s="1" customFormat="1" ht="34" customHeight="1" spans="1:11">
      <c r="A515" s="114"/>
      <c r="B515" s="114"/>
      <c r="C515" s="114"/>
      <c r="D515" s="36" t="s">
        <v>1239</v>
      </c>
      <c r="E515" s="39" t="s">
        <v>1228</v>
      </c>
      <c r="F515" s="131">
        <v>0.8151</v>
      </c>
      <c r="G515" s="38">
        <v>5</v>
      </c>
      <c r="H515" s="38">
        <v>3</v>
      </c>
      <c r="I515" s="38"/>
      <c r="J515" s="38"/>
      <c r="K515" s="38"/>
    </row>
    <row r="516" s="1" customFormat="1" ht="34" customHeight="1" spans="1:11">
      <c r="A516" s="114"/>
      <c r="B516" s="114"/>
      <c r="C516" s="114"/>
      <c r="D516" s="36" t="s">
        <v>1240</v>
      </c>
      <c r="E516" s="39">
        <v>1</v>
      </c>
      <c r="F516" s="39">
        <v>1</v>
      </c>
      <c r="G516" s="38">
        <v>5</v>
      </c>
      <c r="H516" s="38">
        <v>5</v>
      </c>
      <c r="I516" s="38"/>
      <c r="J516" s="38"/>
      <c r="K516" s="38"/>
    </row>
    <row r="517" s="1" customFormat="1" ht="34" customHeight="1" spans="1:11">
      <c r="A517" s="114"/>
      <c r="B517" s="114"/>
      <c r="C517" s="113" t="s">
        <v>960</v>
      </c>
      <c r="D517" s="36" t="s">
        <v>1241</v>
      </c>
      <c r="E517" s="39">
        <v>1</v>
      </c>
      <c r="F517" s="39">
        <v>1</v>
      </c>
      <c r="G517" s="38">
        <v>5</v>
      </c>
      <c r="H517" s="38">
        <v>5</v>
      </c>
      <c r="I517" s="38"/>
      <c r="J517" s="38"/>
      <c r="K517" s="38"/>
    </row>
    <row r="518" s="1" customFormat="1" ht="34" customHeight="1" spans="1:11">
      <c r="A518" s="114"/>
      <c r="B518" s="38" t="s">
        <v>968</v>
      </c>
      <c r="C518" s="38" t="s">
        <v>969</v>
      </c>
      <c r="D518" s="132" t="s">
        <v>1242</v>
      </c>
      <c r="E518" s="133" t="s">
        <v>1243</v>
      </c>
      <c r="F518" s="39" t="s">
        <v>1243</v>
      </c>
      <c r="G518" s="38">
        <v>15</v>
      </c>
      <c r="H518" s="38">
        <v>15</v>
      </c>
      <c r="I518" s="38"/>
      <c r="J518" s="38"/>
      <c r="K518" s="38"/>
    </row>
    <row r="519" s="1" customFormat="1" ht="34" customHeight="1" spans="1:11">
      <c r="A519" s="114"/>
      <c r="B519" s="113"/>
      <c r="C519" s="113"/>
      <c r="D519" s="132" t="s">
        <v>1244</v>
      </c>
      <c r="E519" s="133" t="s">
        <v>1243</v>
      </c>
      <c r="F519" s="119" t="s">
        <v>1243</v>
      </c>
      <c r="G519" s="38">
        <v>15</v>
      </c>
      <c r="H519" s="38">
        <v>10</v>
      </c>
      <c r="I519" s="38"/>
      <c r="J519" s="38"/>
      <c r="K519" s="38"/>
    </row>
    <row r="520" s="1" customFormat="1" ht="34" customHeight="1" spans="1:11">
      <c r="A520" s="114"/>
      <c r="B520" s="38" t="s">
        <v>977</v>
      </c>
      <c r="C520" s="38" t="s">
        <v>978</v>
      </c>
      <c r="D520" s="36" t="s">
        <v>979</v>
      </c>
      <c r="E520" s="39" t="s">
        <v>1228</v>
      </c>
      <c r="F520" s="39">
        <v>0.9</v>
      </c>
      <c r="G520" s="38">
        <v>5</v>
      </c>
      <c r="H520" s="38">
        <v>4</v>
      </c>
      <c r="I520" s="38"/>
      <c r="J520" s="38"/>
      <c r="K520" s="38"/>
    </row>
    <row r="521" s="1" customFormat="1" ht="34" customHeight="1" spans="1:11">
      <c r="A521" s="114"/>
      <c r="B521" s="38"/>
      <c r="C521" s="38"/>
      <c r="D521" s="36" t="s">
        <v>1245</v>
      </c>
      <c r="E521" s="39" t="s">
        <v>1228</v>
      </c>
      <c r="F521" s="39">
        <v>0.9</v>
      </c>
      <c r="G521" s="38">
        <v>5</v>
      </c>
      <c r="H521" s="38">
        <v>4</v>
      </c>
      <c r="I521" s="38"/>
      <c r="J521" s="38"/>
      <c r="K521" s="38"/>
    </row>
    <row r="522" s="1" customFormat="1" ht="34" customHeight="1" spans="1:11">
      <c r="A522" s="115"/>
      <c r="B522" s="116" t="s">
        <v>982</v>
      </c>
      <c r="C522" s="104"/>
      <c r="D522" s="104"/>
      <c r="E522" s="104"/>
      <c r="F522" s="103"/>
      <c r="G522" s="38">
        <f>SUM(G511:G521)</f>
        <v>90</v>
      </c>
      <c r="H522" s="38">
        <f>SUM(H511:H521)</f>
        <v>80</v>
      </c>
      <c r="I522" s="116"/>
      <c r="J522" s="104"/>
      <c r="K522" s="103"/>
    </row>
    <row r="523" s="1" customFormat="1" ht="43" customHeight="1" spans="1:11">
      <c r="A523" s="38" t="s">
        <v>1230</v>
      </c>
      <c r="B523" s="38"/>
      <c r="C523" s="38"/>
      <c r="D523" s="38"/>
      <c r="E523" s="38"/>
      <c r="F523" s="38"/>
      <c r="G523" s="117">
        <f>SUM(G511:G521)+I503</f>
        <v>100</v>
      </c>
      <c r="H523" s="38">
        <f>SUM(H511:H521)+K503</f>
        <v>90</v>
      </c>
      <c r="I523" s="38"/>
      <c r="J523" s="38"/>
      <c r="K523" s="38"/>
    </row>
    <row r="524" s="1" customFormat="1" ht="30" customHeight="1" spans="1:11">
      <c r="A524" s="38" t="s">
        <v>984</v>
      </c>
      <c r="B524" s="36" t="s">
        <v>1246</v>
      </c>
      <c r="C524" s="36"/>
      <c r="D524" s="36"/>
      <c r="E524" s="36"/>
      <c r="F524" s="36"/>
      <c r="G524" s="36"/>
      <c r="H524" s="36"/>
      <c r="I524" s="36"/>
      <c r="J524" s="36"/>
      <c r="K524" s="36"/>
    </row>
    <row r="525" s="1" customFormat="1" ht="18" customHeight="1" spans="1:11">
      <c r="A525" s="13" t="s">
        <v>986</v>
      </c>
      <c r="B525" s="13"/>
      <c r="C525" s="13"/>
      <c r="D525" s="13"/>
      <c r="E525" s="13"/>
      <c r="F525" s="13"/>
      <c r="G525" s="13"/>
      <c r="H525" s="13"/>
      <c r="I525" s="13"/>
      <c r="J525" s="13"/>
      <c r="K525" s="13"/>
    </row>
    <row r="526" ht="122" customHeight="1" spans="1:11">
      <c r="A526" s="118" t="s">
        <v>1132</v>
      </c>
      <c r="B526" s="118"/>
      <c r="C526" s="118"/>
      <c r="D526" s="118"/>
      <c r="E526" s="118"/>
      <c r="F526" s="118"/>
      <c r="G526" s="118"/>
      <c r="H526" s="118"/>
      <c r="I526" s="118"/>
      <c r="J526" s="118"/>
      <c r="K526" s="118"/>
    </row>
    <row r="527" customFormat="1" ht="21" customHeight="1" spans="1:11">
      <c r="A527" s="118"/>
      <c r="B527" s="118"/>
      <c r="C527" s="118"/>
      <c r="D527" s="118"/>
      <c r="E527" s="118"/>
      <c r="F527" s="118"/>
      <c r="G527" s="118"/>
      <c r="H527" s="118"/>
      <c r="I527" s="118"/>
      <c r="J527" s="118"/>
      <c r="K527" s="118"/>
    </row>
    <row r="528" customFormat="1" ht="21" customHeight="1" spans="1:11">
      <c r="A528" s="1"/>
      <c r="B528" s="1"/>
      <c r="C528" s="1"/>
      <c r="D528" s="1"/>
      <c r="E528" s="1"/>
      <c r="F528" s="1"/>
      <c r="G528" s="1"/>
      <c r="H528" s="1"/>
      <c r="I528" s="1"/>
      <c r="J528" s="1"/>
      <c r="K528" s="1" t="s">
        <v>988</v>
      </c>
    </row>
    <row r="529" s="5" customFormat="1" ht="28.5" spans="1:11">
      <c r="A529" s="11" t="s">
        <v>989</v>
      </c>
      <c r="B529" s="11"/>
      <c r="C529" s="11"/>
      <c r="D529" s="11"/>
      <c r="E529" s="11"/>
      <c r="F529" s="11"/>
      <c r="G529" s="11"/>
      <c r="H529" s="11"/>
      <c r="I529" s="11"/>
      <c r="J529" s="11"/>
      <c r="K529" s="11"/>
    </row>
    <row r="530" s="6" customFormat="1" ht="25" customHeight="1" spans="1:11">
      <c r="A530" s="12" t="s">
        <v>990</v>
      </c>
      <c r="B530" s="12"/>
      <c r="C530" s="12"/>
      <c r="D530" s="12"/>
      <c r="E530" s="12"/>
      <c r="F530" s="12"/>
      <c r="G530" s="12"/>
      <c r="H530" s="12"/>
      <c r="I530" s="12"/>
      <c r="J530" s="12"/>
      <c r="K530" s="12"/>
    </row>
    <row r="531" s="6" customFormat="1" ht="19" customHeight="1" spans="1:11">
      <c r="A531" s="13" t="s">
        <v>991</v>
      </c>
      <c r="B531" s="13"/>
      <c r="C531" s="13"/>
      <c r="D531" s="13"/>
      <c r="E531" s="13"/>
      <c r="F531" s="13"/>
      <c r="G531" s="13"/>
      <c r="H531" s="13"/>
      <c r="I531" s="13"/>
      <c r="J531" s="13"/>
      <c r="K531" s="13"/>
    </row>
    <row r="532" s="5" customFormat="1" ht="30" customHeight="1" spans="1:11">
      <c r="A532" s="38" t="s">
        <v>992</v>
      </c>
      <c r="B532" s="38"/>
      <c r="C532" s="38"/>
      <c r="D532" s="38" t="s">
        <v>1247</v>
      </c>
      <c r="E532" s="38"/>
      <c r="F532" s="38"/>
      <c r="G532" s="38"/>
      <c r="H532" s="38"/>
      <c r="I532" s="38"/>
      <c r="J532" s="38"/>
      <c r="K532" s="38"/>
    </row>
    <row r="533" s="5" customFormat="1" ht="30" customHeight="1" spans="1:11">
      <c r="A533" s="38" t="s">
        <v>919</v>
      </c>
      <c r="B533" s="38"/>
      <c r="C533" s="38"/>
      <c r="D533" s="38" t="s">
        <v>1027</v>
      </c>
      <c r="E533" s="38"/>
      <c r="F533" s="38" t="s">
        <v>921</v>
      </c>
      <c r="G533" s="38" t="s">
        <v>1188</v>
      </c>
      <c r="H533" s="38"/>
      <c r="I533" s="38"/>
      <c r="J533" s="38"/>
      <c r="K533" s="38"/>
    </row>
    <row r="534" s="5" customFormat="1" ht="30" customHeight="1" spans="1:11">
      <c r="A534" s="38" t="s">
        <v>996</v>
      </c>
      <c r="B534" s="38"/>
      <c r="C534" s="38"/>
      <c r="D534" s="38" t="s">
        <v>924</v>
      </c>
      <c r="E534" s="38" t="s">
        <v>925</v>
      </c>
      <c r="F534" s="38" t="s">
        <v>1117</v>
      </c>
      <c r="G534" s="38" t="s">
        <v>1118</v>
      </c>
      <c r="H534" s="38"/>
      <c r="I534" s="38" t="s">
        <v>928</v>
      </c>
      <c r="J534" s="38" t="s">
        <v>929</v>
      </c>
      <c r="K534" s="38" t="s">
        <v>930</v>
      </c>
    </row>
    <row r="535" s="5" customFormat="1" ht="30" customHeight="1" spans="1:11">
      <c r="A535" s="38"/>
      <c r="B535" s="38"/>
      <c r="C535" s="38"/>
      <c r="D535" s="38" t="s">
        <v>931</v>
      </c>
      <c r="E535" s="38"/>
      <c r="F535" s="26">
        <f>F536+F539</f>
        <v>2206232.06</v>
      </c>
      <c r="G535" s="26">
        <v>1165401.91</v>
      </c>
      <c r="H535" s="26"/>
      <c r="I535" s="38">
        <v>10</v>
      </c>
      <c r="J535" s="119">
        <f>G535/F535</f>
        <v>0.528231789905183</v>
      </c>
      <c r="K535" s="111">
        <f>J535*I535</f>
        <v>5.28231789905183</v>
      </c>
    </row>
    <row r="536" s="5" customFormat="1" ht="30" customHeight="1" spans="1:11">
      <c r="A536" s="38"/>
      <c r="B536" s="38"/>
      <c r="C536" s="38"/>
      <c r="D536" s="38" t="s">
        <v>999</v>
      </c>
      <c r="E536" s="38"/>
      <c r="F536" s="26">
        <f>F538</f>
        <v>905108.85</v>
      </c>
      <c r="G536" s="26">
        <v>905108.85</v>
      </c>
      <c r="H536" s="26"/>
      <c r="I536" s="38" t="s">
        <v>826</v>
      </c>
      <c r="J536" s="38" t="s">
        <v>826</v>
      </c>
      <c r="K536" s="38" t="s">
        <v>826</v>
      </c>
    </row>
    <row r="537" s="5" customFormat="1" ht="30" customHeight="1" spans="1:11">
      <c r="A537" s="38"/>
      <c r="B537" s="38"/>
      <c r="C537" s="38"/>
      <c r="D537" s="112" t="s">
        <v>1000</v>
      </c>
      <c r="E537" s="38"/>
      <c r="F537" s="134"/>
      <c r="G537" s="26">
        <v>0</v>
      </c>
      <c r="H537" s="26"/>
      <c r="I537" s="38" t="s">
        <v>826</v>
      </c>
      <c r="J537" s="38" t="s">
        <v>826</v>
      </c>
      <c r="K537" s="38" t="s">
        <v>826</v>
      </c>
    </row>
    <row r="538" s="5" customFormat="1" ht="30" customHeight="1" spans="1:11">
      <c r="A538" s="38"/>
      <c r="B538" s="38"/>
      <c r="C538" s="38"/>
      <c r="D538" s="112" t="s">
        <v>1001</v>
      </c>
      <c r="E538" s="38"/>
      <c r="F538" s="26">
        <v>905108.85</v>
      </c>
      <c r="G538" s="26">
        <v>905108.85</v>
      </c>
      <c r="H538" s="26"/>
      <c r="I538" s="38" t="s">
        <v>826</v>
      </c>
      <c r="J538" s="38" t="s">
        <v>826</v>
      </c>
      <c r="K538" s="38" t="s">
        <v>826</v>
      </c>
    </row>
    <row r="539" s="5" customFormat="1" ht="30" customHeight="1" spans="1:11">
      <c r="A539" s="38"/>
      <c r="B539" s="38"/>
      <c r="C539" s="38"/>
      <c r="D539" s="38" t="s">
        <v>932</v>
      </c>
      <c r="E539" s="38"/>
      <c r="F539" s="110">
        <v>1301123.21</v>
      </c>
      <c r="G539" s="110">
        <v>260293.06</v>
      </c>
      <c r="H539" s="110"/>
      <c r="I539" s="38" t="s">
        <v>826</v>
      </c>
      <c r="J539" s="38" t="s">
        <v>826</v>
      </c>
      <c r="K539" s="38" t="s">
        <v>826</v>
      </c>
    </row>
    <row r="540" s="5" customFormat="1" ht="23" customHeight="1" spans="1:11">
      <c r="A540" s="38" t="s">
        <v>933</v>
      </c>
      <c r="B540" s="38" t="s">
        <v>934</v>
      </c>
      <c r="C540" s="38"/>
      <c r="D540" s="38"/>
      <c r="E540" s="38"/>
      <c r="F540" s="38" t="s">
        <v>935</v>
      </c>
      <c r="G540" s="38"/>
      <c r="H540" s="38"/>
      <c r="I540" s="38"/>
      <c r="J540" s="38"/>
      <c r="K540" s="38"/>
    </row>
    <row r="541" s="5" customFormat="1" ht="54" customHeight="1" spans="1:11">
      <c r="A541" s="38"/>
      <c r="B541" s="36" t="s">
        <v>1248</v>
      </c>
      <c r="C541" s="36"/>
      <c r="D541" s="36"/>
      <c r="E541" s="36"/>
      <c r="F541" s="38" t="s">
        <v>1249</v>
      </c>
      <c r="G541" s="38"/>
      <c r="H541" s="38"/>
      <c r="I541" s="38"/>
      <c r="J541" s="38"/>
      <c r="K541" s="38"/>
    </row>
    <row r="542" s="5" customFormat="1" ht="29" customHeight="1" spans="1:11">
      <c r="A542" s="113" t="s">
        <v>938</v>
      </c>
      <c r="B542" s="38" t="s">
        <v>939</v>
      </c>
      <c r="C542" s="38" t="s">
        <v>940</v>
      </c>
      <c r="D542" s="38" t="s">
        <v>941</v>
      </c>
      <c r="E542" s="38" t="s">
        <v>942</v>
      </c>
      <c r="F542" s="38" t="s">
        <v>943</v>
      </c>
      <c r="G542" s="38" t="s">
        <v>928</v>
      </c>
      <c r="H542" s="38" t="s">
        <v>930</v>
      </c>
      <c r="I542" s="38" t="s">
        <v>944</v>
      </c>
      <c r="J542" s="38"/>
      <c r="K542" s="38"/>
    </row>
    <row r="543" s="5" customFormat="1" ht="29" customHeight="1" spans="1:11">
      <c r="A543" s="114"/>
      <c r="B543" s="113" t="s">
        <v>945</v>
      </c>
      <c r="C543" s="38" t="s">
        <v>946</v>
      </c>
      <c r="D543" s="135" t="s">
        <v>1250</v>
      </c>
      <c r="E543" s="37">
        <v>15</v>
      </c>
      <c r="F543" s="37">
        <v>15</v>
      </c>
      <c r="G543" s="38">
        <v>10</v>
      </c>
      <c r="H543" s="38">
        <v>10</v>
      </c>
      <c r="I543" s="38"/>
      <c r="J543" s="38"/>
      <c r="K543" s="38"/>
    </row>
    <row r="544" s="5" customFormat="1" ht="29" customHeight="1" spans="1:11">
      <c r="A544" s="114"/>
      <c r="B544" s="114"/>
      <c r="C544" s="38"/>
      <c r="D544" s="135" t="s">
        <v>1251</v>
      </c>
      <c r="E544" s="37">
        <v>1</v>
      </c>
      <c r="F544" s="37">
        <v>1</v>
      </c>
      <c r="G544" s="38">
        <v>5</v>
      </c>
      <c r="H544" s="38">
        <v>5</v>
      </c>
      <c r="I544" s="38"/>
      <c r="J544" s="38"/>
      <c r="K544" s="38"/>
    </row>
    <row r="545" s="5" customFormat="1" ht="29" customHeight="1" spans="1:11">
      <c r="A545" s="114"/>
      <c r="B545" s="114"/>
      <c r="C545" s="38"/>
      <c r="D545" s="135" t="s">
        <v>1252</v>
      </c>
      <c r="E545" s="37">
        <v>13</v>
      </c>
      <c r="F545" s="37">
        <v>13</v>
      </c>
      <c r="G545" s="38">
        <v>10</v>
      </c>
      <c r="H545" s="38">
        <v>10</v>
      </c>
      <c r="I545" s="38"/>
      <c r="J545" s="38"/>
      <c r="K545" s="38"/>
    </row>
    <row r="546" s="5" customFormat="1" ht="29" customHeight="1" spans="1:11">
      <c r="A546" s="114"/>
      <c r="B546" s="114"/>
      <c r="C546" s="38" t="s">
        <v>953</v>
      </c>
      <c r="D546" s="135" t="s">
        <v>1253</v>
      </c>
      <c r="E546" s="39">
        <v>1</v>
      </c>
      <c r="F546" s="39">
        <v>1</v>
      </c>
      <c r="G546" s="38">
        <v>5</v>
      </c>
      <c r="H546" s="38">
        <v>5</v>
      </c>
      <c r="I546" s="38"/>
      <c r="J546" s="38"/>
      <c r="K546" s="38"/>
    </row>
    <row r="547" s="5" customFormat="1" ht="29" customHeight="1" spans="1:11">
      <c r="A547" s="114"/>
      <c r="B547" s="114"/>
      <c r="C547" s="38"/>
      <c r="D547" s="136" t="s">
        <v>1254</v>
      </c>
      <c r="E547" s="39" t="s">
        <v>1255</v>
      </c>
      <c r="F547" s="39" t="s">
        <v>1255</v>
      </c>
      <c r="G547" s="38">
        <v>5</v>
      </c>
      <c r="H547" s="38">
        <v>5</v>
      </c>
      <c r="I547" s="38"/>
      <c r="J547" s="38"/>
      <c r="K547" s="38"/>
    </row>
    <row r="548" s="5" customFormat="1" ht="29" customHeight="1" spans="1:11">
      <c r="A548" s="114"/>
      <c r="B548" s="114"/>
      <c r="C548" s="38"/>
      <c r="D548" s="136" t="s">
        <v>1127</v>
      </c>
      <c r="E548" s="39">
        <v>1</v>
      </c>
      <c r="F548" s="39">
        <v>1</v>
      </c>
      <c r="G548" s="38">
        <v>5</v>
      </c>
      <c r="H548" s="38">
        <v>5</v>
      </c>
      <c r="I548" s="38"/>
      <c r="J548" s="38"/>
      <c r="K548" s="38"/>
    </row>
    <row r="549" s="5" customFormat="1" ht="29" customHeight="1" spans="1:11">
      <c r="A549" s="114"/>
      <c r="B549" s="114"/>
      <c r="C549" s="38" t="s">
        <v>960</v>
      </c>
      <c r="D549" s="136" t="s">
        <v>1256</v>
      </c>
      <c r="E549" s="39" t="s">
        <v>980</v>
      </c>
      <c r="F549" s="39">
        <v>0.9</v>
      </c>
      <c r="G549" s="38">
        <v>10</v>
      </c>
      <c r="H549" s="38">
        <v>3</v>
      </c>
      <c r="I549" s="38"/>
      <c r="J549" s="38"/>
      <c r="K549" s="38"/>
    </row>
    <row r="550" s="5" customFormat="1" ht="29" customHeight="1" spans="1:11">
      <c r="A550" s="114"/>
      <c r="B550" s="38" t="s">
        <v>968</v>
      </c>
      <c r="C550" s="137" t="s">
        <v>1013</v>
      </c>
      <c r="D550" s="138" t="s">
        <v>1075</v>
      </c>
      <c r="E550" s="139" t="s">
        <v>1219</v>
      </c>
      <c r="F550" s="140">
        <v>0.95</v>
      </c>
      <c r="G550" s="115">
        <v>10</v>
      </c>
      <c r="H550" s="115">
        <v>9</v>
      </c>
      <c r="I550" s="38"/>
      <c r="J550" s="38"/>
      <c r="K550" s="38"/>
    </row>
    <row r="551" s="5" customFormat="1" ht="29" customHeight="1" spans="1:11">
      <c r="A551" s="114"/>
      <c r="B551" s="38"/>
      <c r="C551" s="38" t="s">
        <v>972</v>
      </c>
      <c r="D551" s="135" t="s">
        <v>1257</v>
      </c>
      <c r="E551" s="141" t="s">
        <v>1258</v>
      </c>
      <c r="F551" s="141" t="s">
        <v>1258</v>
      </c>
      <c r="G551" s="38">
        <v>10</v>
      </c>
      <c r="H551" s="38">
        <v>9</v>
      </c>
      <c r="I551" s="38"/>
      <c r="J551" s="38"/>
      <c r="K551" s="38"/>
    </row>
    <row r="552" s="5" customFormat="1" ht="29" customHeight="1" spans="1:11">
      <c r="A552" s="114"/>
      <c r="B552" s="113"/>
      <c r="C552" s="113"/>
      <c r="D552" s="142" t="s">
        <v>1259</v>
      </c>
      <c r="E552" s="39" t="s">
        <v>1040</v>
      </c>
      <c r="F552" s="119" t="s">
        <v>1040</v>
      </c>
      <c r="G552" s="38">
        <v>10</v>
      </c>
      <c r="H552" s="38">
        <v>9</v>
      </c>
      <c r="I552" s="38"/>
      <c r="J552" s="38"/>
      <c r="K552" s="38"/>
    </row>
    <row r="553" s="5" customFormat="1" ht="29" customHeight="1" spans="1:11">
      <c r="A553" s="114"/>
      <c r="B553" s="38" t="s">
        <v>977</v>
      </c>
      <c r="C553" s="38" t="s">
        <v>978</v>
      </c>
      <c r="D553" s="135" t="s">
        <v>1260</v>
      </c>
      <c r="E553" s="109" t="s">
        <v>980</v>
      </c>
      <c r="F553" s="39">
        <v>0.94</v>
      </c>
      <c r="G553" s="38">
        <v>5</v>
      </c>
      <c r="H553" s="38">
        <v>4</v>
      </c>
      <c r="I553" s="38"/>
      <c r="J553" s="38"/>
      <c r="K553" s="38"/>
    </row>
    <row r="554" s="5" customFormat="1" ht="29" customHeight="1" spans="1:11">
      <c r="A554" s="114"/>
      <c r="B554" s="38"/>
      <c r="C554" s="38"/>
      <c r="D554" s="135" t="s">
        <v>1245</v>
      </c>
      <c r="E554" s="109" t="s">
        <v>980</v>
      </c>
      <c r="F554" s="39">
        <v>0.94</v>
      </c>
      <c r="G554" s="38">
        <v>5</v>
      </c>
      <c r="H554" s="38">
        <v>4</v>
      </c>
      <c r="I554" s="38"/>
      <c r="J554" s="38"/>
      <c r="K554" s="38"/>
    </row>
    <row r="555" s="5" customFormat="1" spans="1:11">
      <c r="A555" s="115"/>
      <c r="B555" s="116" t="s">
        <v>982</v>
      </c>
      <c r="C555" s="104"/>
      <c r="D555" s="104"/>
      <c r="E555" s="104"/>
      <c r="F555" s="103"/>
      <c r="G555" s="38">
        <f>SUM(G543:G554)</f>
        <v>90</v>
      </c>
      <c r="H555" s="38">
        <f>SUM(H543:H554)</f>
        <v>78</v>
      </c>
      <c r="I555" s="38"/>
      <c r="J555" s="38"/>
      <c r="K555" s="38"/>
    </row>
    <row r="556" s="5" customFormat="1" ht="17" customHeight="1" spans="1:11">
      <c r="A556" s="38" t="s">
        <v>1230</v>
      </c>
      <c r="B556" s="38"/>
      <c r="C556" s="38"/>
      <c r="D556" s="38"/>
      <c r="E556" s="38"/>
      <c r="F556" s="38"/>
      <c r="G556" s="117">
        <f>SUM(G543:G554)+I535</f>
        <v>100</v>
      </c>
      <c r="H556" s="110">
        <f>H555+K535</f>
        <v>83.2823178990518</v>
      </c>
      <c r="I556" s="38"/>
      <c r="J556" s="38"/>
      <c r="K556" s="38"/>
    </row>
    <row r="557" s="5" customFormat="1" ht="24" spans="1:11">
      <c r="A557" s="38" t="s">
        <v>984</v>
      </c>
      <c r="B557" s="36" t="s">
        <v>1261</v>
      </c>
      <c r="C557" s="36"/>
      <c r="D557" s="36"/>
      <c r="E557" s="36"/>
      <c r="F557" s="36"/>
      <c r="G557" s="36"/>
      <c r="H557" s="36"/>
      <c r="I557" s="36"/>
      <c r="J557" s="36"/>
      <c r="K557" s="36"/>
    </row>
    <row r="558" s="5" customFormat="1" ht="21" customHeight="1" spans="1:11">
      <c r="A558" s="13" t="s">
        <v>986</v>
      </c>
      <c r="B558" s="13"/>
      <c r="C558" s="13"/>
      <c r="D558" s="13"/>
      <c r="E558" s="13"/>
      <c r="F558" s="13"/>
      <c r="G558" s="13"/>
      <c r="H558" s="13"/>
      <c r="I558" s="13"/>
      <c r="J558" s="13"/>
      <c r="K558" s="13"/>
    </row>
    <row r="559" ht="117" customHeight="1" spans="1:11">
      <c r="A559" s="118" t="s">
        <v>1132</v>
      </c>
      <c r="B559" s="118"/>
      <c r="C559" s="118"/>
      <c r="D559" s="118"/>
      <c r="E559" s="118"/>
      <c r="F559" s="118"/>
      <c r="G559" s="118"/>
      <c r="H559" s="118"/>
      <c r="I559" s="118"/>
      <c r="J559" s="118"/>
      <c r="K559" s="118"/>
    </row>
    <row r="560" customFormat="1" ht="18" customHeight="1" spans="1:11">
      <c r="A560" s="118"/>
      <c r="B560" s="118"/>
      <c r="C560" s="118"/>
      <c r="D560" s="118"/>
      <c r="E560" s="118"/>
      <c r="F560" s="118"/>
      <c r="G560" s="118"/>
      <c r="H560" s="118"/>
      <c r="I560" s="118"/>
      <c r="J560" s="118"/>
      <c r="K560" s="118"/>
    </row>
    <row r="561" customFormat="1" ht="18" customHeight="1" spans="1:11">
      <c r="A561" s="1"/>
      <c r="B561" s="1"/>
      <c r="C561" s="1"/>
      <c r="D561" s="1"/>
      <c r="E561" s="1"/>
      <c r="F561" s="1"/>
      <c r="G561" s="1"/>
      <c r="H561" s="1"/>
      <c r="I561" s="1"/>
      <c r="J561" s="1"/>
      <c r="K561" s="1" t="s">
        <v>988</v>
      </c>
    </row>
    <row r="562" s="1" customFormat="1" ht="28.5" spans="1:11">
      <c r="A562" s="11" t="s">
        <v>989</v>
      </c>
      <c r="B562" s="11"/>
      <c r="C562" s="11"/>
      <c r="D562" s="11"/>
      <c r="E562" s="11"/>
      <c r="F562" s="11"/>
      <c r="G562" s="11"/>
      <c r="H562" s="11"/>
      <c r="I562" s="11"/>
      <c r="J562" s="11"/>
      <c r="K562" s="11"/>
    </row>
    <row r="563" s="2" customFormat="1" ht="25" customHeight="1" spans="1:11">
      <c r="A563" s="12" t="s">
        <v>990</v>
      </c>
      <c r="B563" s="12"/>
      <c r="C563" s="12"/>
      <c r="D563" s="12"/>
      <c r="E563" s="12"/>
      <c r="F563" s="12"/>
      <c r="G563" s="12"/>
      <c r="H563" s="12"/>
      <c r="I563" s="12"/>
      <c r="J563" s="12"/>
      <c r="K563" s="12"/>
    </row>
    <row r="564" s="2" customFormat="1" ht="19" customHeight="1" spans="1:11">
      <c r="A564" s="13" t="s">
        <v>991</v>
      </c>
      <c r="B564" s="13"/>
      <c r="C564" s="13"/>
      <c r="D564" s="13"/>
      <c r="E564" s="13"/>
      <c r="F564" s="13"/>
      <c r="G564" s="13"/>
      <c r="H564" s="13"/>
      <c r="I564" s="13"/>
      <c r="J564" s="13"/>
      <c r="K564" s="13"/>
    </row>
    <row r="565" s="1" customFormat="1" spans="1:11">
      <c r="A565" s="38" t="s">
        <v>992</v>
      </c>
      <c r="B565" s="38"/>
      <c r="C565" s="38"/>
      <c r="D565" s="38" t="s">
        <v>1262</v>
      </c>
      <c r="E565" s="38"/>
      <c r="F565" s="38"/>
      <c r="G565" s="38"/>
      <c r="H565" s="38"/>
      <c r="I565" s="38"/>
      <c r="J565" s="38"/>
      <c r="K565" s="38"/>
    </row>
    <row r="566" s="1" customFormat="1" spans="1:11">
      <c r="A566" s="38" t="s">
        <v>919</v>
      </c>
      <c r="B566" s="38"/>
      <c r="C566" s="38"/>
      <c r="D566" s="38" t="s">
        <v>1027</v>
      </c>
      <c r="E566" s="38"/>
      <c r="F566" s="38" t="s">
        <v>921</v>
      </c>
      <c r="G566" s="38" t="s">
        <v>1188</v>
      </c>
      <c r="H566" s="38"/>
      <c r="I566" s="38"/>
      <c r="J566" s="38"/>
      <c r="K566" s="38"/>
    </row>
    <row r="567" s="1" customFormat="1" spans="1:11">
      <c r="A567" s="38" t="s">
        <v>996</v>
      </c>
      <c r="B567" s="38"/>
      <c r="C567" s="38"/>
      <c r="D567" s="38" t="s">
        <v>924</v>
      </c>
      <c r="E567" s="38" t="s">
        <v>925</v>
      </c>
      <c r="F567" s="38" t="s">
        <v>1117</v>
      </c>
      <c r="G567" s="38" t="s">
        <v>1118</v>
      </c>
      <c r="H567" s="38"/>
      <c r="I567" s="38" t="s">
        <v>928</v>
      </c>
      <c r="J567" s="38" t="s">
        <v>929</v>
      </c>
      <c r="K567" s="38" t="s">
        <v>930</v>
      </c>
    </row>
    <row r="568" s="1" customFormat="1" spans="1:11">
      <c r="A568" s="38"/>
      <c r="B568" s="38"/>
      <c r="C568" s="38"/>
      <c r="D568" s="38" t="s">
        <v>931</v>
      </c>
      <c r="E568" s="129">
        <v>20000</v>
      </c>
      <c r="F568" s="129">
        <v>208122</v>
      </c>
      <c r="G568" s="129">
        <v>208122</v>
      </c>
      <c r="H568" s="130"/>
      <c r="I568" s="38">
        <v>10</v>
      </c>
      <c r="J568" s="119">
        <v>1</v>
      </c>
      <c r="K568" s="111">
        <v>10</v>
      </c>
    </row>
    <row r="569" s="1" customFormat="1" spans="1:11">
      <c r="A569" s="38"/>
      <c r="B569" s="38"/>
      <c r="C569" s="38"/>
      <c r="D569" s="38" t="s">
        <v>999</v>
      </c>
      <c r="E569" s="129">
        <v>20000</v>
      </c>
      <c r="F569" s="129">
        <v>208122</v>
      </c>
      <c r="G569" s="129">
        <v>208122</v>
      </c>
      <c r="H569" s="130"/>
      <c r="I569" s="38" t="s">
        <v>826</v>
      </c>
      <c r="J569" s="38" t="s">
        <v>826</v>
      </c>
      <c r="K569" s="38" t="s">
        <v>826</v>
      </c>
    </row>
    <row r="570" s="1" customFormat="1" ht="19.5" spans="1:11">
      <c r="A570" s="38"/>
      <c r="B570" s="38"/>
      <c r="C570" s="38"/>
      <c r="D570" s="112" t="s">
        <v>1000</v>
      </c>
      <c r="E570" s="38"/>
      <c r="F570" s="143"/>
      <c r="G570" s="129">
        <v>0</v>
      </c>
      <c r="H570" s="130"/>
      <c r="I570" s="38" t="s">
        <v>826</v>
      </c>
      <c r="J570" s="38" t="s">
        <v>826</v>
      </c>
      <c r="K570" s="38" t="s">
        <v>826</v>
      </c>
    </row>
    <row r="571" s="1" customFormat="1" spans="1:11">
      <c r="A571" s="38"/>
      <c r="B571" s="38"/>
      <c r="C571" s="38"/>
      <c r="D571" s="112" t="s">
        <v>1001</v>
      </c>
      <c r="E571" s="129">
        <v>20000</v>
      </c>
      <c r="F571" s="129">
        <v>208122</v>
      </c>
      <c r="G571" s="129">
        <v>208122</v>
      </c>
      <c r="H571" s="130"/>
      <c r="I571" s="38" t="s">
        <v>826</v>
      </c>
      <c r="J571" s="38" t="s">
        <v>826</v>
      </c>
      <c r="K571" s="38" t="s">
        <v>826</v>
      </c>
    </row>
    <row r="572" s="1" customFormat="1" spans="1:11">
      <c r="A572" s="38"/>
      <c r="B572" s="38"/>
      <c r="C572" s="38"/>
      <c r="D572" s="38" t="s">
        <v>932</v>
      </c>
      <c r="E572" s="38"/>
      <c r="F572" s="110"/>
      <c r="G572" s="38"/>
      <c r="H572" s="38"/>
      <c r="I572" s="38" t="s">
        <v>826</v>
      </c>
      <c r="J572" s="38" t="s">
        <v>826</v>
      </c>
      <c r="K572" s="38" t="s">
        <v>826</v>
      </c>
    </row>
    <row r="573" s="1" customFormat="1" spans="1:11">
      <c r="A573" s="38" t="s">
        <v>933</v>
      </c>
      <c r="B573" s="38" t="s">
        <v>934</v>
      </c>
      <c r="C573" s="38"/>
      <c r="D573" s="38"/>
      <c r="E573" s="38"/>
      <c r="F573" s="38" t="s">
        <v>935</v>
      </c>
      <c r="G573" s="38"/>
      <c r="H573" s="38"/>
      <c r="I573" s="38"/>
      <c r="J573" s="38"/>
      <c r="K573" s="38"/>
    </row>
    <row r="574" s="1" customFormat="1" ht="66" customHeight="1" spans="1:11">
      <c r="A574" s="38"/>
      <c r="B574" s="36" t="s">
        <v>1263</v>
      </c>
      <c r="C574" s="36"/>
      <c r="D574" s="36"/>
      <c r="E574" s="36"/>
      <c r="F574" s="38" t="s">
        <v>1264</v>
      </c>
      <c r="G574" s="38"/>
      <c r="H574" s="38"/>
      <c r="I574" s="38"/>
      <c r="J574" s="38"/>
      <c r="K574" s="38"/>
    </row>
    <row r="575" s="1" customFormat="1" ht="21" customHeight="1" spans="1:11">
      <c r="A575" s="113" t="s">
        <v>938</v>
      </c>
      <c r="B575" s="38" t="s">
        <v>939</v>
      </c>
      <c r="C575" s="38" t="s">
        <v>940</v>
      </c>
      <c r="D575" s="38" t="s">
        <v>941</v>
      </c>
      <c r="E575" s="38" t="s">
        <v>942</v>
      </c>
      <c r="F575" s="38" t="s">
        <v>943</v>
      </c>
      <c r="G575" s="38" t="s">
        <v>928</v>
      </c>
      <c r="H575" s="38" t="s">
        <v>930</v>
      </c>
      <c r="I575" s="38" t="s">
        <v>944</v>
      </c>
      <c r="J575" s="38"/>
      <c r="K575" s="38"/>
    </row>
    <row r="576" s="1" customFormat="1" ht="21" customHeight="1" spans="1:11">
      <c r="A576" s="114"/>
      <c r="B576" s="38" t="s">
        <v>945</v>
      </c>
      <c r="C576" s="38" t="s">
        <v>946</v>
      </c>
      <c r="D576" s="36" t="s">
        <v>1265</v>
      </c>
      <c r="E576" s="37" t="s">
        <v>1266</v>
      </c>
      <c r="F576" s="37">
        <v>20</v>
      </c>
      <c r="G576" s="38">
        <v>10</v>
      </c>
      <c r="H576" s="38">
        <v>10</v>
      </c>
      <c r="I576" s="38"/>
      <c r="J576" s="38"/>
      <c r="K576" s="38"/>
    </row>
    <row r="577" s="1" customFormat="1" ht="21" customHeight="1" spans="1:11">
      <c r="A577" s="114"/>
      <c r="B577" s="38"/>
      <c r="C577" s="38"/>
      <c r="D577" s="136" t="s">
        <v>1267</v>
      </c>
      <c r="E577" s="136">
        <v>5</v>
      </c>
      <c r="F577" s="136">
        <v>5</v>
      </c>
      <c r="G577" s="38">
        <v>5</v>
      </c>
      <c r="H577" s="38">
        <v>5</v>
      </c>
      <c r="I577" s="38"/>
      <c r="J577" s="38"/>
      <c r="K577" s="38"/>
    </row>
    <row r="578" s="1" customFormat="1" ht="21" customHeight="1" spans="1:11">
      <c r="A578" s="114"/>
      <c r="B578" s="38"/>
      <c r="C578" s="38"/>
      <c r="D578" s="136" t="s">
        <v>1268</v>
      </c>
      <c r="E578" s="136">
        <v>45</v>
      </c>
      <c r="F578" s="136">
        <v>45</v>
      </c>
      <c r="G578" s="38">
        <v>5</v>
      </c>
      <c r="H578" s="38">
        <v>5</v>
      </c>
      <c r="I578" s="38"/>
      <c r="J578" s="38"/>
      <c r="K578" s="38"/>
    </row>
    <row r="579" s="1" customFormat="1" ht="21" customHeight="1" spans="1:11">
      <c r="A579" s="114"/>
      <c r="B579" s="38"/>
      <c r="C579" s="38"/>
      <c r="D579" s="36" t="s">
        <v>1269</v>
      </c>
      <c r="E579" s="37" t="s">
        <v>1270</v>
      </c>
      <c r="F579" s="37" t="s">
        <v>1271</v>
      </c>
      <c r="G579" s="38">
        <v>10</v>
      </c>
      <c r="H579" s="38">
        <v>10</v>
      </c>
      <c r="I579" s="38"/>
      <c r="J579" s="38"/>
      <c r="K579" s="38"/>
    </row>
    <row r="580" s="1" customFormat="1" ht="21" customHeight="1" spans="1:11">
      <c r="A580" s="114"/>
      <c r="B580" s="38"/>
      <c r="C580" s="38" t="s">
        <v>953</v>
      </c>
      <c r="D580" s="36" t="s">
        <v>1272</v>
      </c>
      <c r="E580" s="37" t="s">
        <v>1273</v>
      </c>
      <c r="F580" s="37" t="s">
        <v>1274</v>
      </c>
      <c r="G580" s="38">
        <v>5</v>
      </c>
      <c r="H580" s="38">
        <v>5</v>
      </c>
      <c r="I580" s="38"/>
      <c r="J580" s="38"/>
      <c r="K580" s="38"/>
    </row>
    <row r="581" s="1" customFormat="1" ht="21" customHeight="1" spans="1:11">
      <c r="A581" s="114"/>
      <c r="B581" s="38"/>
      <c r="C581" s="38"/>
      <c r="D581" s="36" t="s">
        <v>1275</v>
      </c>
      <c r="E581" s="39" t="s">
        <v>1276</v>
      </c>
      <c r="F581" s="39" t="s">
        <v>1277</v>
      </c>
      <c r="G581" s="38">
        <v>5</v>
      </c>
      <c r="H581" s="38">
        <v>5</v>
      </c>
      <c r="I581" s="38"/>
      <c r="J581" s="38"/>
      <c r="K581" s="38"/>
    </row>
    <row r="582" s="1" customFormat="1" ht="21" customHeight="1" spans="1:11">
      <c r="A582" s="114"/>
      <c r="B582" s="38"/>
      <c r="C582" s="38"/>
      <c r="D582" s="36" t="s">
        <v>1241</v>
      </c>
      <c r="E582" s="39">
        <v>1</v>
      </c>
      <c r="F582" s="39">
        <v>1</v>
      </c>
      <c r="G582" s="38">
        <v>5</v>
      </c>
      <c r="H582" s="38">
        <v>5</v>
      </c>
      <c r="I582" s="38"/>
      <c r="J582" s="38"/>
      <c r="K582" s="38"/>
    </row>
    <row r="583" s="1" customFormat="1" ht="38" customHeight="1" spans="1:11">
      <c r="A583" s="114"/>
      <c r="B583" s="38"/>
      <c r="C583" s="38" t="s">
        <v>960</v>
      </c>
      <c r="D583" s="36" t="s">
        <v>1278</v>
      </c>
      <c r="E583" s="39" t="s">
        <v>1243</v>
      </c>
      <c r="F583" s="38" t="s">
        <v>1243</v>
      </c>
      <c r="G583" s="38">
        <v>5</v>
      </c>
      <c r="H583" s="38">
        <v>3</v>
      </c>
      <c r="I583" s="38"/>
      <c r="J583" s="38"/>
      <c r="K583" s="38"/>
    </row>
    <row r="584" s="1" customFormat="1" ht="21" customHeight="1" spans="1:11">
      <c r="A584" s="114"/>
      <c r="B584" s="38" t="s">
        <v>968</v>
      </c>
      <c r="C584" s="38" t="s">
        <v>969</v>
      </c>
      <c r="D584" s="36" t="s">
        <v>1279</v>
      </c>
      <c r="E584" s="39" t="s">
        <v>1243</v>
      </c>
      <c r="F584" s="38" t="s">
        <v>1243</v>
      </c>
      <c r="G584" s="38">
        <v>15</v>
      </c>
      <c r="H584" s="38">
        <v>13</v>
      </c>
      <c r="I584" s="38"/>
      <c r="J584" s="38"/>
      <c r="K584" s="38"/>
    </row>
    <row r="585" s="1" customFormat="1" ht="21" customHeight="1" spans="1:11">
      <c r="A585" s="114"/>
      <c r="B585" s="38"/>
      <c r="C585" s="38" t="s">
        <v>972</v>
      </c>
      <c r="D585" s="36" t="s">
        <v>1280</v>
      </c>
      <c r="E585" s="39" t="s">
        <v>1281</v>
      </c>
      <c r="F585" s="39" t="s">
        <v>1281</v>
      </c>
      <c r="G585" s="38">
        <v>15</v>
      </c>
      <c r="H585" s="38">
        <v>13</v>
      </c>
      <c r="I585" s="38"/>
      <c r="J585" s="38"/>
      <c r="K585" s="38"/>
    </row>
    <row r="586" s="1" customFormat="1" ht="21" customHeight="1" spans="1:11">
      <c r="A586" s="114"/>
      <c r="B586" s="38" t="s">
        <v>977</v>
      </c>
      <c r="C586" s="38" t="s">
        <v>978</v>
      </c>
      <c r="D586" s="144" t="s">
        <v>1282</v>
      </c>
      <c r="E586" s="145" t="s">
        <v>1219</v>
      </c>
      <c r="F586" s="145" t="s">
        <v>1283</v>
      </c>
      <c r="G586" s="38">
        <v>5</v>
      </c>
      <c r="H586" s="38">
        <v>4</v>
      </c>
      <c r="I586" s="38"/>
      <c r="J586" s="38"/>
      <c r="K586" s="38"/>
    </row>
    <row r="587" s="1" customFormat="1" ht="21" customHeight="1" spans="1:11">
      <c r="A587" s="114"/>
      <c r="B587" s="38"/>
      <c r="C587" s="38"/>
      <c r="D587" s="144" t="s">
        <v>1284</v>
      </c>
      <c r="E587" s="145" t="s">
        <v>1219</v>
      </c>
      <c r="F587" s="145" t="s">
        <v>1283</v>
      </c>
      <c r="G587" s="38">
        <v>5</v>
      </c>
      <c r="H587" s="38">
        <v>4</v>
      </c>
      <c r="I587" s="38"/>
      <c r="J587" s="38"/>
      <c r="K587" s="38"/>
    </row>
    <row r="588" s="1" customFormat="1" ht="21" customHeight="1" spans="1:11">
      <c r="A588" s="115"/>
      <c r="B588" s="116" t="s">
        <v>982</v>
      </c>
      <c r="C588" s="104"/>
      <c r="D588" s="104"/>
      <c r="E588" s="104"/>
      <c r="F588" s="103"/>
      <c r="G588" s="117">
        <v>90</v>
      </c>
      <c r="H588" s="38">
        <v>82</v>
      </c>
      <c r="I588" s="38"/>
      <c r="J588" s="38"/>
      <c r="K588" s="38"/>
    </row>
    <row r="589" s="1" customFormat="1" ht="21" customHeight="1" spans="1:11">
      <c r="A589" s="38" t="s">
        <v>1230</v>
      </c>
      <c r="B589" s="38"/>
      <c r="C589" s="38"/>
      <c r="D589" s="38"/>
      <c r="E589" s="38"/>
      <c r="F589" s="38"/>
      <c r="G589" s="124">
        <f>G588+I568</f>
        <v>100</v>
      </c>
      <c r="H589" s="124">
        <f>H588+K568</f>
        <v>92</v>
      </c>
      <c r="I589" s="38"/>
      <c r="J589" s="38"/>
      <c r="K589" s="38"/>
    </row>
    <row r="590" s="1" customFormat="1" ht="37" customHeight="1" spans="1:11">
      <c r="A590" s="38" t="s">
        <v>984</v>
      </c>
      <c r="B590" s="36" t="s">
        <v>1285</v>
      </c>
      <c r="C590" s="36"/>
      <c r="D590" s="36"/>
      <c r="E590" s="36"/>
      <c r="F590" s="36"/>
      <c r="G590" s="36"/>
      <c r="H590" s="36"/>
      <c r="I590" s="36"/>
      <c r="J590" s="36"/>
      <c r="K590" s="36"/>
    </row>
    <row r="591" s="1" customFormat="1" ht="20" customHeight="1" spans="1:11">
      <c r="A591" s="118" t="s">
        <v>986</v>
      </c>
      <c r="B591" s="118"/>
      <c r="C591" s="118"/>
      <c r="D591" s="118"/>
      <c r="E591" s="118"/>
      <c r="F591" s="118"/>
      <c r="G591" s="118"/>
      <c r="H591" s="118"/>
      <c r="I591" s="118"/>
      <c r="J591" s="118"/>
      <c r="K591" s="118"/>
    </row>
    <row r="592" s="7" customFormat="1" ht="119" customHeight="1" spans="1:11">
      <c r="A592" s="146" t="s">
        <v>1132</v>
      </c>
      <c r="B592" s="146"/>
      <c r="C592" s="146"/>
      <c r="D592" s="146"/>
      <c r="E592" s="146"/>
      <c r="F592" s="146"/>
      <c r="G592" s="146"/>
      <c r="H592" s="146"/>
      <c r="I592" s="146"/>
      <c r="J592" s="146"/>
      <c r="K592" s="146"/>
    </row>
    <row r="593" s="7" customFormat="1" ht="24" customHeight="1" spans="1:11">
      <c r="A593" s="146"/>
      <c r="B593" s="146"/>
      <c r="C593" s="146"/>
      <c r="D593" s="146"/>
      <c r="E593" s="146"/>
      <c r="F593" s="146"/>
      <c r="G593" s="146"/>
      <c r="H593" s="146"/>
      <c r="I593" s="146"/>
      <c r="J593" s="146"/>
      <c r="K593" s="146"/>
    </row>
    <row r="594" s="7" customFormat="1" ht="24" customHeight="1" spans="1:11">
      <c r="A594" s="1"/>
      <c r="B594" s="1"/>
      <c r="C594" s="1"/>
      <c r="D594" s="1"/>
      <c r="E594" s="1"/>
      <c r="F594" s="1"/>
      <c r="G594" s="1"/>
      <c r="H594" s="1"/>
      <c r="I594" s="1"/>
      <c r="J594" s="1"/>
      <c r="K594" s="1" t="s">
        <v>988</v>
      </c>
    </row>
    <row r="595" s="1" customFormat="1" ht="28.5" spans="1:11">
      <c r="A595" s="11" t="s">
        <v>989</v>
      </c>
      <c r="B595" s="11"/>
      <c r="C595" s="11"/>
      <c r="D595" s="11"/>
      <c r="E595" s="11"/>
      <c r="F595" s="11"/>
      <c r="G595" s="11"/>
      <c r="H595" s="11"/>
      <c r="I595" s="11"/>
      <c r="J595" s="11"/>
      <c r="K595" s="11"/>
    </row>
    <row r="596" s="2" customFormat="1" ht="25" customHeight="1" spans="1:11">
      <c r="A596" s="12" t="s">
        <v>990</v>
      </c>
      <c r="B596" s="12"/>
      <c r="C596" s="12"/>
      <c r="D596" s="12"/>
      <c r="E596" s="12"/>
      <c r="F596" s="12"/>
      <c r="G596" s="12"/>
      <c r="H596" s="12"/>
      <c r="I596" s="12"/>
      <c r="J596" s="12"/>
      <c r="K596" s="12"/>
    </row>
    <row r="597" s="2" customFormat="1" ht="19" customHeight="1" spans="1:11">
      <c r="A597" s="13" t="s">
        <v>991</v>
      </c>
      <c r="B597" s="13"/>
      <c r="C597" s="13"/>
      <c r="D597" s="13"/>
      <c r="E597" s="13"/>
      <c r="F597" s="13"/>
      <c r="G597" s="13"/>
      <c r="H597" s="13"/>
      <c r="I597" s="13"/>
      <c r="J597" s="13"/>
      <c r="K597" s="13"/>
    </row>
    <row r="598" s="1" customFormat="1" spans="1:11">
      <c r="A598" s="38" t="s">
        <v>992</v>
      </c>
      <c r="B598" s="38"/>
      <c r="C598" s="38"/>
      <c r="D598" s="38" t="s">
        <v>1286</v>
      </c>
      <c r="E598" s="38"/>
      <c r="F598" s="38"/>
      <c r="G598" s="38"/>
      <c r="H598" s="38"/>
      <c r="I598" s="38"/>
      <c r="J598" s="38"/>
      <c r="K598" s="38"/>
    </row>
    <row r="599" s="1" customFormat="1" spans="1:11">
      <c r="A599" s="38" t="s">
        <v>919</v>
      </c>
      <c r="B599" s="38"/>
      <c r="C599" s="38"/>
      <c r="D599" s="38" t="s">
        <v>1027</v>
      </c>
      <c r="E599" s="38"/>
      <c r="F599" s="38" t="s">
        <v>921</v>
      </c>
      <c r="G599" s="38" t="s">
        <v>1188</v>
      </c>
      <c r="H599" s="38"/>
      <c r="I599" s="38"/>
      <c r="J599" s="38"/>
      <c r="K599" s="38"/>
    </row>
    <row r="600" s="1" customFormat="1" spans="1:11">
      <c r="A600" s="38" t="s">
        <v>996</v>
      </c>
      <c r="B600" s="38"/>
      <c r="C600" s="38"/>
      <c r="D600" s="38" t="s">
        <v>924</v>
      </c>
      <c r="E600" s="38" t="s">
        <v>925</v>
      </c>
      <c r="F600" s="38" t="s">
        <v>1117</v>
      </c>
      <c r="G600" s="38" t="s">
        <v>1118</v>
      </c>
      <c r="H600" s="38"/>
      <c r="I600" s="38" t="s">
        <v>928</v>
      </c>
      <c r="J600" s="38" t="s">
        <v>929</v>
      </c>
      <c r="K600" s="38" t="s">
        <v>930</v>
      </c>
    </row>
    <row r="601" s="1" customFormat="1" spans="1:11">
      <c r="A601" s="38"/>
      <c r="B601" s="38"/>
      <c r="C601" s="38"/>
      <c r="D601" s="38" t="s">
        <v>931</v>
      </c>
      <c r="E601" s="38"/>
      <c r="F601" s="26">
        <v>34500</v>
      </c>
      <c r="G601" s="26">
        <v>34500</v>
      </c>
      <c r="H601" s="26"/>
      <c r="I601" s="38">
        <v>10</v>
      </c>
      <c r="J601" s="119">
        <v>1</v>
      </c>
      <c r="K601" s="111">
        <v>10</v>
      </c>
    </row>
    <row r="602" s="1" customFormat="1" spans="1:11">
      <c r="A602" s="38"/>
      <c r="B602" s="38"/>
      <c r="C602" s="38"/>
      <c r="D602" s="38" t="s">
        <v>999</v>
      </c>
      <c r="E602" s="38"/>
      <c r="F602" s="26"/>
      <c r="G602" s="26">
        <v>0</v>
      </c>
      <c r="H602" s="26"/>
      <c r="I602" s="38" t="s">
        <v>826</v>
      </c>
      <c r="J602" s="38" t="s">
        <v>826</v>
      </c>
      <c r="K602" s="38" t="s">
        <v>826</v>
      </c>
    </row>
    <row r="603" s="1" customFormat="1" ht="19.5" spans="1:11">
      <c r="A603" s="38"/>
      <c r="B603" s="38"/>
      <c r="C603" s="38"/>
      <c r="D603" s="112" t="s">
        <v>1000</v>
      </c>
      <c r="E603" s="38"/>
      <c r="F603" s="134"/>
      <c r="G603" s="26">
        <v>0</v>
      </c>
      <c r="H603" s="26"/>
      <c r="I603" s="38" t="s">
        <v>826</v>
      </c>
      <c r="J603" s="38" t="s">
        <v>826</v>
      </c>
      <c r="K603" s="38" t="s">
        <v>826</v>
      </c>
    </row>
    <row r="604" s="1" customFormat="1" spans="1:11">
      <c r="A604" s="38"/>
      <c r="B604" s="38"/>
      <c r="C604" s="38"/>
      <c r="D604" s="112" t="s">
        <v>1001</v>
      </c>
      <c r="E604" s="38"/>
      <c r="F604" s="26"/>
      <c r="G604" s="26"/>
      <c r="H604" s="26"/>
      <c r="I604" s="38" t="s">
        <v>826</v>
      </c>
      <c r="J604" s="38" t="s">
        <v>826</v>
      </c>
      <c r="K604" s="38" t="s">
        <v>826</v>
      </c>
    </row>
    <row r="605" s="1" customFormat="1" spans="1:11">
      <c r="A605" s="38"/>
      <c r="B605" s="38"/>
      <c r="C605" s="38"/>
      <c r="D605" s="38" t="s">
        <v>932</v>
      </c>
      <c r="E605" s="38"/>
      <c r="F605" s="110">
        <v>34500</v>
      </c>
      <c r="G605" s="110">
        <v>34500</v>
      </c>
      <c r="H605" s="110"/>
      <c r="I605" s="38" t="s">
        <v>826</v>
      </c>
      <c r="J605" s="38" t="s">
        <v>826</v>
      </c>
      <c r="K605" s="38" t="s">
        <v>826</v>
      </c>
    </row>
    <row r="606" s="1" customFormat="1" spans="1:11">
      <c r="A606" s="38" t="s">
        <v>933</v>
      </c>
      <c r="B606" s="38" t="s">
        <v>934</v>
      </c>
      <c r="C606" s="38"/>
      <c r="D606" s="38"/>
      <c r="E606" s="38"/>
      <c r="F606" s="38" t="s">
        <v>935</v>
      </c>
      <c r="G606" s="38"/>
      <c r="H606" s="38"/>
      <c r="I606" s="38"/>
      <c r="J606" s="38"/>
      <c r="K606" s="38"/>
    </row>
    <row r="607" s="1" customFormat="1" ht="65" customHeight="1" spans="1:11">
      <c r="A607" s="38"/>
      <c r="B607" s="36" t="s">
        <v>1287</v>
      </c>
      <c r="C607" s="36"/>
      <c r="D607" s="36"/>
      <c r="E607" s="36"/>
      <c r="F607" s="38" t="s">
        <v>1288</v>
      </c>
      <c r="G607" s="38"/>
      <c r="H607" s="38"/>
      <c r="I607" s="38"/>
      <c r="J607" s="38"/>
      <c r="K607" s="38"/>
    </row>
    <row r="608" s="1" customFormat="1" ht="36" customHeight="1" spans="1:11">
      <c r="A608" s="120" t="s">
        <v>938</v>
      </c>
      <c r="B608" s="38" t="s">
        <v>939</v>
      </c>
      <c r="C608" s="38" t="s">
        <v>940</v>
      </c>
      <c r="D608" s="38" t="s">
        <v>941</v>
      </c>
      <c r="E608" s="38" t="s">
        <v>942</v>
      </c>
      <c r="F608" s="38" t="s">
        <v>943</v>
      </c>
      <c r="G608" s="38" t="s">
        <v>928</v>
      </c>
      <c r="H608" s="38" t="s">
        <v>930</v>
      </c>
      <c r="I608" s="38" t="s">
        <v>944</v>
      </c>
      <c r="J608" s="38"/>
      <c r="K608" s="38"/>
    </row>
    <row r="609" s="1" customFormat="1" ht="36" customHeight="1" spans="1:11">
      <c r="A609" s="121"/>
      <c r="B609" s="113" t="s">
        <v>945</v>
      </c>
      <c r="C609" s="132" t="s">
        <v>1008</v>
      </c>
      <c r="D609" s="132" t="s">
        <v>1289</v>
      </c>
      <c r="E609" s="133" t="s">
        <v>77</v>
      </c>
      <c r="F609" s="37" t="s">
        <v>77</v>
      </c>
      <c r="G609" s="38">
        <v>8</v>
      </c>
      <c r="H609" s="38">
        <v>8</v>
      </c>
      <c r="I609" s="38"/>
      <c r="J609" s="38"/>
      <c r="K609" s="38"/>
    </row>
    <row r="610" s="1" customFormat="1" ht="36" customHeight="1" spans="1:11">
      <c r="A610" s="121"/>
      <c r="B610" s="114"/>
      <c r="C610" s="132" t="s">
        <v>1008</v>
      </c>
      <c r="D610" s="132" t="s">
        <v>1290</v>
      </c>
      <c r="E610" s="133" t="s">
        <v>1291</v>
      </c>
      <c r="F610" s="37" t="s">
        <v>1291</v>
      </c>
      <c r="G610" s="38">
        <v>8</v>
      </c>
      <c r="H610" s="38">
        <v>8</v>
      </c>
      <c r="I610" s="38"/>
      <c r="J610" s="38"/>
      <c r="K610" s="38"/>
    </row>
    <row r="611" s="1" customFormat="1" ht="36" customHeight="1" spans="1:11">
      <c r="A611" s="121"/>
      <c r="B611" s="114"/>
      <c r="C611" s="132" t="s">
        <v>1011</v>
      </c>
      <c r="D611" s="132" t="s">
        <v>1292</v>
      </c>
      <c r="E611" s="133" t="s">
        <v>1219</v>
      </c>
      <c r="F611" s="37" t="s">
        <v>1293</v>
      </c>
      <c r="G611" s="38">
        <v>8</v>
      </c>
      <c r="H611" s="38">
        <v>8</v>
      </c>
      <c r="I611" s="38"/>
      <c r="J611" s="38"/>
      <c r="K611" s="38"/>
    </row>
    <row r="612" s="1" customFormat="1" ht="36" customHeight="1" spans="1:11">
      <c r="A612" s="121"/>
      <c r="B612" s="114"/>
      <c r="C612" s="132" t="s">
        <v>1011</v>
      </c>
      <c r="D612" s="132" t="s">
        <v>1294</v>
      </c>
      <c r="E612" s="133" t="s">
        <v>1219</v>
      </c>
      <c r="F612" s="37" t="s">
        <v>1291</v>
      </c>
      <c r="G612" s="38">
        <v>8</v>
      </c>
      <c r="H612" s="38">
        <v>8</v>
      </c>
      <c r="I612" s="38"/>
      <c r="J612" s="38"/>
      <c r="K612" s="38"/>
    </row>
    <row r="613" s="1" customFormat="1" ht="36" customHeight="1" spans="1:11">
      <c r="A613" s="121"/>
      <c r="B613" s="114"/>
      <c r="C613" s="132" t="s">
        <v>1013</v>
      </c>
      <c r="D613" s="132" t="s">
        <v>1256</v>
      </c>
      <c r="E613" s="133" t="s">
        <v>1219</v>
      </c>
      <c r="F613" s="37" t="s">
        <v>1291</v>
      </c>
      <c r="G613" s="38">
        <v>8</v>
      </c>
      <c r="H613" s="38">
        <v>8</v>
      </c>
      <c r="I613" s="38"/>
      <c r="J613" s="38"/>
      <c r="K613" s="38"/>
    </row>
    <row r="614" s="1" customFormat="1" ht="36" customHeight="1" spans="1:11">
      <c r="A614" s="121"/>
      <c r="B614" s="114"/>
      <c r="C614" s="132" t="s">
        <v>1016</v>
      </c>
      <c r="D614" s="132" t="s">
        <v>1295</v>
      </c>
      <c r="E614" s="133" t="s">
        <v>1296</v>
      </c>
      <c r="F614" s="37">
        <v>3</v>
      </c>
      <c r="G614" s="38">
        <v>10</v>
      </c>
      <c r="H614" s="38">
        <v>10</v>
      </c>
      <c r="I614" s="38"/>
      <c r="J614" s="38"/>
      <c r="K614" s="38"/>
    </row>
    <row r="615" s="1" customFormat="1" ht="36" customHeight="1" spans="1:11">
      <c r="A615" s="121"/>
      <c r="B615" s="38" t="s">
        <v>968</v>
      </c>
      <c r="C615" s="132" t="s">
        <v>1110</v>
      </c>
      <c r="D615" s="132" t="s">
        <v>1242</v>
      </c>
      <c r="E615" s="133" t="s">
        <v>1243</v>
      </c>
      <c r="F615" s="147">
        <v>8</v>
      </c>
      <c r="G615" s="38">
        <v>10</v>
      </c>
      <c r="H615" s="38">
        <v>8</v>
      </c>
      <c r="I615" s="38"/>
      <c r="J615" s="38"/>
      <c r="K615" s="38"/>
    </row>
    <row r="616" s="1" customFormat="1" ht="36" customHeight="1" spans="1:11">
      <c r="A616" s="121"/>
      <c r="B616" s="38"/>
      <c r="C616" s="132" t="s">
        <v>1110</v>
      </c>
      <c r="D616" s="132" t="s">
        <v>1244</v>
      </c>
      <c r="E616" s="133" t="s">
        <v>1243</v>
      </c>
      <c r="F616" s="147">
        <v>8</v>
      </c>
      <c r="G616" s="38">
        <v>10</v>
      </c>
      <c r="H616" s="38">
        <v>8</v>
      </c>
      <c r="I616" s="38"/>
      <c r="J616" s="38"/>
      <c r="K616" s="38"/>
    </row>
    <row r="617" s="1" customFormat="1" ht="36" customHeight="1" spans="1:11">
      <c r="A617" s="121"/>
      <c r="B617" s="113"/>
      <c r="C617" s="132" t="s">
        <v>1110</v>
      </c>
      <c r="D617" s="132" t="s">
        <v>1297</v>
      </c>
      <c r="E617" s="133" t="s">
        <v>1243</v>
      </c>
      <c r="F617" s="147">
        <v>8</v>
      </c>
      <c r="G617" s="38">
        <v>10</v>
      </c>
      <c r="H617" s="38">
        <v>8</v>
      </c>
      <c r="I617" s="38"/>
      <c r="J617" s="38"/>
      <c r="K617" s="38"/>
    </row>
    <row r="618" s="1" customFormat="1" ht="36" customHeight="1" spans="1:11">
      <c r="A618" s="121"/>
      <c r="B618" s="38" t="s">
        <v>977</v>
      </c>
      <c r="C618" s="132" t="s">
        <v>1113</v>
      </c>
      <c r="D618" s="132" t="s">
        <v>1282</v>
      </c>
      <c r="E618" s="133" t="s">
        <v>1219</v>
      </c>
      <c r="F618" s="148">
        <v>95</v>
      </c>
      <c r="G618" s="38">
        <v>5</v>
      </c>
      <c r="H618" s="38">
        <v>5</v>
      </c>
      <c r="I618" s="38"/>
      <c r="J618" s="38"/>
      <c r="K618" s="38"/>
    </row>
    <row r="619" s="1" customFormat="1" ht="36" customHeight="1" spans="1:11">
      <c r="A619" s="121"/>
      <c r="B619" s="38"/>
      <c r="C619" s="149" t="s">
        <v>1113</v>
      </c>
      <c r="D619" s="149" t="s">
        <v>1284</v>
      </c>
      <c r="E619" s="150" t="s">
        <v>1219</v>
      </c>
      <c r="F619" s="148">
        <v>95</v>
      </c>
      <c r="G619" s="38">
        <v>5</v>
      </c>
      <c r="H619" s="38">
        <v>5</v>
      </c>
      <c r="I619" s="38"/>
      <c r="J619" s="38"/>
      <c r="K619" s="38"/>
    </row>
    <row r="620" s="1" customFormat="1" ht="36" customHeight="1" spans="1:11">
      <c r="A620" s="151"/>
      <c r="B620" s="116" t="s">
        <v>982</v>
      </c>
      <c r="C620" s="104"/>
      <c r="D620" s="104"/>
      <c r="E620" s="104"/>
      <c r="F620" s="103"/>
      <c r="G620" s="117">
        <v>90</v>
      </c>
      <c r="H620" s="117">
        <v>84</v>
      </c>
      <c r="I620" s="38"/>
      <c r="J620" s="38"/>
      <c r="K620" s="38"/>
    </row>
    <row r="621" s="1" customFormat="1" ht="26" customHeight="1" spans="1:11">
      <c r="A621" s="116" t="s">
        <v>1230</v>
      </c>
      <c r="B621" s="104"/>
      <c r="C621" s="104"/>
      <c r="D621" s="104"/>
      <c r="E621" s="104"/>
      <c r="F621" s="103"/>
      <c r="G621" s="124">
        <f>G620+I601</f>
        <v>100</v>
      </c>
      <c r="H621" s="124">
        <f>H620+K601</f>
        <v>94</v>
      </c>
      <c r="I621" s="116"/>
      <c r="J621" s="104"/>
      <c r="K621" s="103"/>
    </row>
    <row r="622" s="1" customFormat="1" ht="24" spans="1:11">
      <c r="A622" s="38" t="s">
        <v>984</v>
      </c>
      <c r="B622" s="38" t="s">
        <v>1298</v>
      </c>
      <c r="C622" s="38"/>
      <c r="D622" s="38"/>
      <c r="E622" s="38"/>
      <c r="F622" s="38"/>
      <c r="G622" s="38"/>
      <c r="H622" s="38"/>
      <c r="I622" s="38"/>
      <c r="J622" s="38"/>
      <c r="K622" s="38"/>
    </row>
    <row r="623" s="1" customFormat="1" ht="21" customHeight="1" spans="1:11">
      <c r="A623" s="118" t="s">
        <v>986</v>
      </c>
      <c r="B623" s="118"/>
      <c r="C623" s="118"/>
      <c r="D623" s="118"/>
      <c r="E623" s="118"/>
      <c r="F623" s="118"/>
      <c r="G623" s="118"/>
      <c r="H623" s="118"/>
      <c r="I623" s="118"/>
      <c r="J623" s="118"/>
      <c r="K623" s="118"/>
    </row>
    <row r="624" s="1" customFormat="1" ht="124" customHeight="1" spans="1:11">
      <c r="A624" s="13" t="s">
        <v>1132</v>
      </c>
      <c r="B624" s="13"/>
      <c r="C624" s="13"/>
      <c r="D624" s="13"/>
      <c r="E624" s="13"/>
      <c r="F624" s="13"/>
      <c r="G624" s="13"/>
      <c r="H624" s="13"/>
      <c r="I624" s="13"/>
      <c r="J624" s="13"/>
      <c r="K624" s="13"/>
    </row>
    <row r="625" s="1" customFormat="1" spans="1:11">
      <c r="A625" s="5"/>
      <c r="B625" s="5"/>
      <c r="C625" s="5"/>
      <c r="D625" s="5"/>
      <c r="E625" s="5"/>
      <c r="F625" s="5"/>
      <c r="G625" s="5"/>
      <c r="H625" s="5"/>
      <c r="I625" s="5"/>
      <c r="J625" s="5"/>
      <c r="K625" s="5"/>
    </row>
    <row r="626" s="1" customFormat="1" spans="11:11">
      <c r="K626" s="1" t="s">
        <v>988</v>
      </c>
    </row>
    <row r="627" s="1" customFormat="1" ht="28.5" spans="1:11">
      <c r="A627" s="11" t="s">
        <v>989</v>
      </c>
      <c r="B627" s="11"/>
      <c r="C627" s="11"/>
      <c r="D627" s="11"/>
      <c r="E627" s="11"/>
      <c r="F627" s="11"/>
      <c r="G627" s="11"/>
      <c r="H627" s="11"/>
      <c r="I627" s="11"/>
      <c r="J627" s="11"/>
      <c r="K627" s="11"/>
    </row>
    <row r="628" s="2" customFormat="1" ht="25" customHeight="1" spans="1:11">
      <c r="A628" s="12" t="s">
        <v>990</v>
      </c>
      <c r="B628" s="12"/>
      <c r="C628" s="12"/>
      <c r="D628" s="12"/>
      <c r="E628" s="12"/>
      <c r="F628" s="12"/>
      <c r="G628" s="12"/>
      <c r="H628" s="12"/>
      <c r="I628" s="12"/>
      <c r="J628" s="12"/>
      <c r="K628" s="12"/>
    </row>
    <row r="629" s="2" customFormat="1" ht="19" customHeight="1" spans="1:11">
      <c r="A629" s="13" t="s">
        <v>991</v>
      </c>
      <c r="B629" s="13"/>
      <c r="C629" s="13"/>
      <c r="D629" s="13"/>
      <c r="E629" s="13"/>
      <c r="F629" s="13"/>
      <c r="G629" s="13"/>
      <c r="H629" s="13"/>
      <c r="I629" s="13"/>
      <c r="J629" s="13"/>
      <c r="K629" s="13"/>
    </row>
    <row r="630" s="1" customFormat="1" spans="1:11">
      <c r="A630" s="38" t="s">
        <v>992</v>
      </c>
      <c r="B630" s="38"/>
      <c r="C630" s="38"/>
      <c r="D630" s="38" t="s">
        <v>1299</v>
      </c>
      <c r="E630" s="38"/>
      <c r="F630" s="38"/>
      <c r="G630" s="38"/>
      <c r="H630" s="38"/>
      <c r="I630" s="38"/>
      <c r="J630" s="38"/>
      <c r="K630" s="38"/>
    </row>
    <row r="631" s="1" customFormat="1" ht="29" customHeight="1" spans="1:11">
      <c r="A631" s="38" t="s">
        <v>919</v>
      </c>
      <c r="B631" s="38"/>
      <c r="C631" s="38"/>
      <c r="D631" s="38" t="s">
        <v>1027</v>
      </c>
      <c r="E631" s="38"/>
      <c r="F631" s="38" t="s">
        <v>921</v>
      </c>
      <c r="G631" s="38" t="s">
        <v>1188</v>
      </c>
      <c r="H631" s="38"/>
      <c r="I631" s="38"/>
      <c r="J631" s="38"/>
      <c r="K631" s="38"/>
    </row>
    <row r="632" s="1" customFormat="1" ht="26" customHeight="1" spans="1:11">
      <c r="A632" s="38" t="s">
        <v>996</v>
      </c>
      <c r="B632" s="38"/>
      <c r="C632" s="38"/>
      <c r="D632" s="38" t="s">
        <v>924</v>
      </c>
      <c r="E632" s="38" t="s">
        <v>925</v>
      </c>
      <c r="F632" s="38" t="s">
        <v>1117</v>
      </c>
      <c r="G632" s="38" t="s">
        <v>1118</v>
      </c>
      <c r="H632" s="38"/>
      <c r="I632" s="38" t="s">
        <v>928</v>
      </c>
      <c r="J632" s="38" t="s">
        <v>929</v>
      </c>
      <c r="K632" s="38" t="s">
        <v>930</v>
      </c>
    </row>
    <row r="633" s="1" customFormat="1" ht="26" customHeight="1" spans="1:11">
      <c r="A633" s="38"/>
      <c r="B633" s="38"/>
      <c r="C633" s="38"/>
      <c r="D633" s="38" t="s">
        <v>931</v>
      </c>
      <c r="E633" s="129">
        <f>E634+E637</f>
        <v>1150000</v>
      </c>
      <c r="F633" s="129">
        <f>F634+F637</f>
        <v>38363099.46</v>
      </c>
      <c r="G633" s="129">
        <f>G634</f>
        <v>37262159.67</v>
      </c>
      <c r="H633" s="152"/>
      <c r="I633" s="38">
        <v>10</v>
      </c>
      <c r="J633" s="119">
        <f>G633/F633</f>
        <v>0.971302115691984</v>
      </c>
      <c r="K633" s="111">
        <f>J633*I633</f>
        <v>9.71302115691984</v>
      </c>
    </row>
    <row r="634" s="1" customFormat="1" ht="26" customHeight="1" spans="1:11">
      <c r="A634" s="38"/>
      <c r="B634" s="38"/>
      <c r="C634" s="38"/>
      <c r="D634" s="38" t="s">
        <v>999</v>
      </c>
      <c r="E634" s="129">
        <f t="shared" ref="E634:G634" si="1">E635+E636</f>
        <v>1150000</v>
      </c>
      <c r="F634" s="129">
        <f t="shared" si="1"/>
        <v>38363099.46</v>
      </c>
      <c r="G634" s="129">
        <f t="shared" si="1"/>
        <v>37262159.67</v>
      </c>
      <c r="H634" s="152"/>
      <c r="I634" s="38" t="s">
        <v>826</v>
      </c>
      <c r="J634" s="38" t="s">
        <v>826</v>
      </c>
      <c r="K634" s="38" t="s">
        <v>826</v>
      </c>
    </row>
    <row r="635" s="1" customFormat="1" ht="26" customHeight="1" spans="1:11">
      <c r="A635" s="38"/>
      <c r="B635" s="38"/>
      <c r="C635" s="38"/>
      <c r="D635" s="112" t="s">
        <v>1000</v>
      </c>
      <c r="E635" s="129"/>
      <c r="F635" s="129">
        <v>36112159.67</v>
      </c>
      <c r="G635" s="129">
        <f>F635</f>
        <v>36112159.67</v>
      </c>
      <c r="H635" s="152"/>
      <c r="I635" s="38" t="s">
        <v>826</v>
      </c>
      <c r="J635" s="38" t="s">
        <v>826</v>
      </c>
      <c r="K635" s="38" t="s">
        <v>826</v>
      </c>
    </row>
    <row r="636" s="1" customFormat="1" ht="26" customHeight="1" spans="1:11">
      <c r="A636" s="38"/>
      <c r="B636" s="38"/>
      <c r="C636" s="38"/>
      <c r="D636" s="112" t="s">
        <v>1001</v>
      </c>
      <c r="E636" s="129">
        <v>1150000</v>
      </c>
      <c r="F636" s="129">
        <f>1150000+1100939.79</f>
        <v>2250939.79</v>
      </c>
      <c r="G636" s="129">
        <v>1150000</v>
      </c>
      <c r="H636" s="152"/>
      <c r="I636" s="38" t="s">
        <v>826</v>
      </c>
      <c r="J636" s="38" t="s">
        <v>826</v>
      </c>
      <c r="K636" s="38" t="s">
        <v>826</v>
      </c>
    </row>
    <row r="637" s="1" customFormat="1" ht="26" customHeight="1" spans="1:11">
      <c r="A637" s="38"/>
      <c r="B637" s="38"/>
      <c r="C637" s="38"/>
      <c r="D637" s="38" t="s">
        <v>932</v>
      </c>
      <c r="E637" s="38"/>
      <c r="F637" s="110"/>
      <c r="G637" s="38"/>
      <c r="H637" s="38"/>
      <c r="I637" s="38" t="s">
        <v>826</v>
      </c>
      <c r="J637" s="38" t="s">
        <v>826</v>
      </c>
      <c r="K637" s="38" t="s">
        <v>826</v>
      </c>
    </row>
    <row r="638" s="4" customFormat="1" ht="15.4" customHeight="1" spans="1:11">
      <c r="A638" s="38" t="s">
        <v>933</v>
      </c>
      <c r="B638" s="38" t="s">
        <v>934</v>
      </c>
      <c r="C638" s="38"/>
      <c r="D638" s="38"/>
      <c r="E638" s="38"/>
      <c r="F638" s="38" t="s">
        <v>935</v>
      </c>
      <c r="G638" s="38"/>
      <c r="H638" s="38"/>
      <c r="I638" s="38"/>
      <c r="J638" s="38"/>
      <c r="K638" s="38"/>
    </row>
    <row r="639" s="4" customFormat="1" ht="126" customHeight="1" spans="1:11">
      <c r="A639" s="38"/>
      <c r="B639" s="36" t="s">
        <v>1300</v>
      </c>
      <c r="C639" s="36"/>
      <c r="D639" s="36"/>
      <c r="E639" s="36"/>
      <c r="F639" s="36" t="s">
        <v>1301</v>
      </c>
      <c r="G639" s="36"/>
      <c r="H639" s="36"/>
      <c r="I639" s="36"/>
      <c r="J639" s="36"/>
      <c r="K639" s="36"/>
    </row>
    <row r="640" s="4" customFormat="1" ht="32" customHeight="1" spans="1:11">
      <c r="A640" s="113"/>
      <c r="B640" s="38" t="s">
        <v>939</v>
      </c>
      <c r="C640" s="38" t="s">
        <v>940</v>
      </c>
      <c r="D640" s="38" t="s">
        <v>941</v>
      </c>
      <c r="E640" s="38" t="s">
        <v>942</v>
      </c>
      <c r="F640" s="38" t="s">
        <v>943</v>
      </c>
      <c r="G640" s="38" t="s">
        <v>928</v>
      </c>
      <c r="H640" s="38" t="s">
        <v>930</v>
      </c>
      <c r="I640" s="38" t="s">
        <v>944</v>
      </c>
      <c r="J640" s="38"/>
      <c r="K640" s="38"/>
    </row>
    <row r="641" s="4" customFormat="1" ht="32" customHeight="1" spans="1:11">
      <c r="A641" s="114"/>
      <c r="B641" s="113" t="s">
        <v>945</v>
      </c>
      <c r="C641" s="113" t="s">
        <v>946</v>
      </c>
      <c r="D641" s="36" t="s">
        <v>1302</v>
      </c>
      <c r="E641" s="37" t="s">
        <v>1303</v>
      </c>
      <c r="F641" s="37" t="s">
        <v>1304</v>
      </c>
      <c r="G641" s="38">
        <v>15</v>
      </c>
      <c r="H641" s="38">
        <v>15</v>
      </c>
      <c r="I641" s="38"/>
      <c r="J641" s="38"/>
      <c r="K641" s="38"/>
    </row>
    <row r="642" s="4" customFormat="1" ht="32" customHeight="1" spans="1:11">
      <c r="A642" s="114"/>
      <c r="B642" s="114"/>
      <c r="C642" s="38" t="s">
        <v>953</v>
      </c>
      <c r="D642" s="36" t="s">
        <v>1305</v>
      </c>
      <c r="E642" s="39">
        <v>1</v>
      </c>
      <c r="F642" s="39">
        <v>1</v>
      </c>
      <c r="G642" s="38">
        <v>20</v>
      </c>
      <c r="H642" s="38">
        <v>20</v>
      </c>
      <c r="I642" s="38"/>
      <c r="J642" s="38"/>
      <c r="K642" s="38"/>
    </row>
    <row r="643" s="4" customFormat="1" ht="32" customHeight="1" spans="1:11">
      <c r="A643" s="114"/>
      <c r="B643" s="114"/>
      <c r="C643" s="113" t="s">
        <v>960</v>
      </c>
      <c r="D643" s="36" t="s">
        <v>1306</v>
      </c>
      <c r="E643" s="39" t="s">
        <v>1307</v>
      </c>
      <c r="F643" s="39">
        <v>0.64</v>
      </c>
      <c r="G643" s="38">
        <v>15</v>
      </c>
      <c r="H643" s="38">
        <v>15</v>
      </c>
      <c r="I643" s="38"/>
      <c r="J643" s="38"/>
      <c r="K643" s="38"/>
    </row>
    <row r="644" s="4" customFormat="1" ht="32" customHeight="1" spans="1:11">
      <c r="A644" s="114"/>
      <c r="B644" s="38" t="s">
        <v>968</v>
      </c>
      <c r="C644" s="113" t="s">
        <v>969</v>
      </c>
      <c r="D644" s="36" t="s">
        <v>1308</v>
      </c>
      <c r="E644" s="38" t="s">
        <v>1058</v>
      </c>
      <c r="F644" s="38" t="s">
        <v>1058</v>
      </c>
      <c r="G644" s="38">
        <v>10</v>
      </c>
      <c r="H644" s="38">
        <v>10</v>
      </c>
      <c r="I644" s="38"/>
      <c r="J644" s="38"/>
      <c r="K644" s="38"/>
    </row>
    <row r="645" s="4" customFormat="1" ht="32" customHeight="1" spans="1:11">
      <c r="A645" s="114"/>
      <c r="B645" s="38"/>
      <c r="C645" s="115"/>
      <c r="D645" s="36" t="s">
        <v>955</v>
      </c>
      <c r="E645" s="38" t="s">
        <v>1074</v>
      </c>
      <c r="F645" s="119">
        <v>0.9802</v>
      </c>
      <c r="G645" s="38">
        <v>10</v>
      </c>
      <c r="H645" s="38">
        <v>10</v>
      </c>
      <c r="I645" s="38"/>
      <c r="J645" s="38"/>
      <c r="K645" s="38"/>
    </row>
    <row r="646" s="4" customFormat="1" ht="32" customHeight="1" spans="1:11">
      <c r="A646" s="114"/>
      <c r="B646" s="38"/>
      <c r="C646" s="38" t="s">
        <v>972</v>
      </c>
      <c r="D646" s="153" t="s">
        <v>1309</v>
      </c>
      <c r="E646" s="38" t="s">
        <v>1281</v>
      </c>
      <c r="F646" s="4" t="s">
        <v>1281</v>
      </c>
      <c r="G646" s="38">
        <v>10</v>
      </c>
      <c r="H646" s="38">
        <v>8</v>
      </c>
      <c r="I646" s="38"/>
      <c r="J646" s="38"/>
      <c r="K646" s="38"/>
    </row>
    <row r="647" s="4" customFormat="1" ht="32" customHeight="1" spans="1:11">
      <c r="A647" s="114"/>
      <c r="B647" s="38" t="s">
        <v>977</v>
      </c>
      <c r="C647" s="38" t="s">
        <v>978</v>
      </c>
      <c r="D647" s="36" t="s">
        <v>979</v>
      </c>
      <c r="E647" s="38" t="s">
        <v>980</v>
      </c>
      <c r="F647" s="39">
        <v>0.97</v>
      </c>
      <c r="G647" s="38">
        <v>5</v>
      </c>
      <c r="H647" s="38">
        <v>4</v>
      </c>
      <c r="I647" s="38"/>
      <c r="J647" s="38"/>
      <c r="K647" s="38"/>
    </row>
    <row r="648" s="4" customFormat="1" ht="32" customHeight="1" spans="1:11">
      <c r="A648" s="114"/>
      <c r="B648" s="38"/>
      <c r="C648" s="38"/>
      <c r="D648" s="36" t="s">
        <v>981</v>
      </c>
      <c r="E648" s="38" t="s">
        <v>980</v>
      </c>
      <c r="F648" s="39">
        <v>0.97</v>
      </c>
      <c r="G648" s="38">
        <v>5</v>
      </c>
      <c r="H648" s="38">
        <v>4</v>
      </c>
      <c r="I648" s="38"/>
      <c r="J648" s="38"/>
      <c r="K648" s="38"/>
    </row>
    <row r="649" s="1" customFormat="1" ht="32" customHeight="1" spans="1:11">
      <c r="A649" s="115"/>
      <c r="B649" s="116" t="s">
        <v>982</v>
      </c>
      <c r="C649" s="104"/>
      <c r="D649" s="104"/>
      <c r="E649" s="104"/>
      <c r="F649" s="103"/>
      <c r="G649" s="38">
        <f>SUM(G641:G648)</f>
        <v>90</v>
      </c>
      <c r="H649" s="38">
        <f>SUM(H641:H648)</f>
        <v>86</v>
      </c>
      <c r="I649" s="116"/>
      <c r="J649" s="104"/>
      <c r="K649" s="103"/>
    </row>
    <row r="650" s="1" customFormat="1" ht="27" customHeight="1" spans="1:11">
      <c r="A650" s="38" t="s">
        <v>1230</v>
      </c>
      <c r="B650" s="38"/>
      <c r="C650" s="38"/>
      <c r="D650" s="38"/>
      <c r="E650" s="38"/>
      <c r="F650" s="38"/>
      <c r="G650" s="117">
        <f>G649+I633</f>
        <v>100</v>
      </c>
      <c r="H650" s="110">
        <f>H649+K633</f>
        <v>95.7130211569198</v>
      </c>
      <c r="I650" s="38"/>
      <c r="J650" s="38"/>
      <c r="K650" s="38"/>
    </row>
    <row r="651" s="1" customFormat="1" ht="25" customHeight="1" spans="1:11">
      <c r="A651" s="38" t="s">
        <v>984</v>
      </c>
      <c r="B651" s="36" t="s">
        <v>1310</v>
      </c>
      <c r="C651" s="36"/>
      <c r="D651" s="36"/>
      <c r="E651" s="36"/>
      <c r="F651" s="36"/>
      <c r="G651" s="36"/>
      <c r="H651" s="36"/>
      <c r="I651" s="36"/>
      <c r="J651" s="36"/>
      <c r="K651" s="36"/>
    </row>
    <row r="652" s="1" customFormat="1" ht="24" customHeight="1" spans="1:11">
      <c r="A652" s="13" t="s">
        <v>986</v>
      </c>
      <c r="B652" s="13"/>
      <c r="C652" s="13"/>
      <c r="D652" s="13"/>
      <c r="E652" s="13"/>
      <c r="F652" s="13"/>
      <c r="G652" s="13"/>
      <c r="H652" s="13"/>
      <c r="I652" s="13"/>
      <c r="J652" s="13"/>
      <c r="K652" s="13"/>
    </row>
    <row r="653" s="1" customFormat="1" ht="119" customHeight="1" spans="1:11">
      <c r="A653" s="118" t="s">
        <v>1132</v>
      </c>
      <c r="B653" s="118"/>
      <c r="C653" s="118"/>
      <c r="D653" s="118"/>
      <c r="E653" s="118"/>
      <c r="F653" s="118"/>
      <c r="G653" s="118"/>
      <c r="H653" s="118"/>
      <c r="I653" s="118"/>
      <c r="J653" s="118"/>
      <c r="K653" s="118"/>
    </row>
    <row r="654" s="1" customFormat="1" ht="24" customHeight="1" spans="1:11">
      <c r="A654" s="118"/>
      <c r="B654" s="118"/>
      <c r="C654" s="118"/>
      <c r="D654" s="118"/>
      <c r="E654" s="118"/>
      <c r="F654" s="118"/>
      <c r="G654" s="118"/>
      <c r="H654" s="118"/>
      <c r="I654" s="118"/>
      <c r="J654" s="118"/>
      <c r="K654" s="118"/>
    </row>
    <row r="655" s="1" customFormat="1" ht="24" customHeight="1" spans="11:11">
      <c r="K655" s="1" t="s">
        <v>988</v>
      </c>
    </row>
    <row r="656" s="1" customFormat="1" ht="39" customHeight="1" spans="1:11">
      <c r="A656" s="11" t="s">
        <v>989</v>
      </c>
      <c r="B656" s="11"/>
      <c r="C656" s="11"/>
      <c r="D656" s="11"/>
      <c r="E656" s="11"/>
      <c r="F656" s="11"/>
      <c r="G656" s="11"/>
      <c r="H656" s="11"/>
      <c r="I656" s="11"/>
      <c r="J656" s="11"/>
      <c r="K656" s="11"/>
    </row>
    <row r="657" s="1" customFormat="1" ht="18.75" spans="1:11">
      <c r="A657" s="12" t="s">
        <v>990</v>
      </c>
      <c r="B657" s="12"/>
      <c r="C657" s="12"/>
      <c r="D657" s="12"/>
      <c r="E657" s="12"/>
      <c r="F657" s="12"/>
      <c r="G657" s="12"/>
      <c r="H657" s="12"/>
      <c r="I657" s="12"/>
      <c r="J657" s="12"/>
      <c r="K657" s="12"/>
    </row>
    <row r="658" s="1" customFormat="1" spans="1:11">
      <c r="A658" s="13" t="s">
        <v>991</v>
      </c>
      <c r="B658" s="13"/>
      <c r="C658" s="13"/>
      <c r="D658" s="13"/>
      <c r="E658" s="13"/>
      <c r="F658" s="13"/>
      <c r="G658" s="13"/>
      <c r="H658" s="13"/>
      <c r="I658" s="13"/>
      <c r="J658" s="13"/>
      <c r="K658" s="13"/>
    </row>
    <row r="659" s="2" customFormat="1" ht="25" customHeight="1" spans="1:11">
      <c r="A659" s="38" t="s">
        <v>992</v>
      </c>
      <c r="B659" s="38"/>
      <c r="C659" s="38"/>
      <c r="D659" s="38" t="s">
        <v>1311</v>
      </c>
      <c r="E659" s="38"/>
      <c r="F659" s="38"/>
      <c r="G659" s="38"/>
      <c r="H659" s="38"/>
      <c r="I659" s="38"/>
      <c r="J659" s="38"/>
      <c r="K659" s="38"/>
    </row>
    <row r="660" s="2" customFormat="1" ht="19" customHeight="1" spans="1:11">
      <c r="A660" s="38" t="s">
        <v>919</v>
      </c>
      <c r="B660" s="38"/>
      <c r="C660" s="38"/>
      <c r="D660" s="38" t="s">
        <v>1027</v>
      </c>
      <c r="E660" s="38"/>
      <c r="F660" s="38" t="s">
        <v>921</v>
      </c>
      <c r="G660" s="38" t="s">
        <v>1188</v>
      </c>
      <c r="H660" s="38"/>
      <c r="I660" s="38"/>
      <c r="J660" s="38"/>
      <c r="K660" s="38"/>
    </row>
    <row r="661" s="1" customFormat="1" spans="1:11">
      <c r="A661" s="38" t="s">
        <v>996</v>
      </c>
      <c r="B661" s="38"/>
      <c r="C661" s="38"/>
      <c r="D661" s="38" t="s">
        <v>924</v>
      </c>
      <c r="E661" s="38" t="s">
        <v>925</v>
      </c>
      <c r="F661" s="38" t="s">
        <v>1117</v>
      </c>
      <c r="G661" s="38" t="s">
        <v>1118</v>
      </c>
      <c r="H661" s="38"/>
      <c r="I661" s="38" t="s">
        <v>928</v>
      </c>
      <c r="J661" s="38" t="s">
        <v>929</v>
      </c>
      <c r="K661" s="38" t="s">
        <v>930</v>
      </c>
    </row>
    <row r="662" s="1" customFormat="1" spans="1:11">
      <c r="A662" s="38"/>
      <c r="B662" s="38"/>
      <c r="C662" s="38"/>
      <c r="D662" s="38" t="s">
        <v>931</v>
      </c>
      <c r="E662" s="38"/>
      <c r="F662" s="129">
        <v>60000</v>
      </c>
      <c r="G662" s="129">
        <f t="shared" ref="G662:G665" si="2">F662</f>
        <v>60000</v>
      </c>
      <c r="H662" s="130"/>
      <c r="I662" s="38">
        <v>10</v>
      </c>
      <c r="J662" s="119">
        <f>G662/F662</f>
        <v>1</v>
      </c>
      <c r="K662" s="111">
        <f>J662*I662</f>
        <v>10</v>
      </c>
    </row>
    <row r="663" s="1" customFormat="1" spans="1:11">
      <c r="A663" s="38"/>
      <c r="B663" s="38"/>
      <c r="C663" s="38"/>
      <c r="D663" s="38" t="s">
        <v>999</v>
      </c>
      <c r="E663" s="38"/>
      <c r="F663" s="129">
        <f>F665</f>
        <v>60000</v>
      </c>
      <c r="G663" s="129">
        <f t="shared" si="2"/>
        <v>60000</v>
      </c>
      <c r="H663" s="130"/>
      <c r="I663" s="38" t="s">
        <v>826</v>
      </c>
      <c r="J663" s="38" t="s">
        <v>826</v>
      </c>
      <c r="K663" s="38" t="s">
        <v>826</v>
      </c>
    </row>
    <row r="664" s="1" customFormat="1" ht="19.5" spans="1:11">
      <c r="A664" s="38"/>
      <c r="B664" s="38"/>
      <c r="C664" s="38"/>
      <c r="D664" s="112" t="s">
        <v>1000</v>
      </c>
      <c r="E664" s="38"/>
      <c r="F664" s="143"/>
      <c r="G664" s="129">
        <f t="shared" si="2"/>
        <v>0</v>
      </c>
      <c r="H664" s="130"/>
      <c r="I664" s="38" t="s">
        <v>826</v>
      </c>
      <c r="J664" s="38" t="s">
        <v>826</v>
      </c>
      <c r="K664" s="38" t="s">
        <v>826</v>
      </c>
    </row>
    <row r="665" s="1" customFormat="1" spans="1:11">
      <c r="A665" s="38"/>
      <c r="B665" s="38"/>
      <c r="C665" s="38"/>
      <c r="D665" s="112" t="s">
        <v>1001</v>
      </c>
      <c r="E665" s="38"/>
      <c r="F665" s="110">
        <v>60000</v>
      </c>
      <c r="G665" s="129">
        <f t="shared" si="2"/>
        <v>60000</v>
      </c>
      <c r="H665" s="130"/>
      <c r="I665" s="38" t="s">
        <v>826</v>
      </c>
      <c r="J665" s="38" t="s">
        <v>826</v>
      </c>
      <c r="K665" s="38" t="s">
        <v>826</v>
      </c>
    </row>
    <row r="666" s="1" customFormat="1" spans="1:11">
      <c r="A666" s="38"/>
      <c r="B666" s="38"/>
      <c r="C666" s="38"/>
      <c r="D666" s="38" t="s">
        <v>932</v>
      </c>
      <c r="E666" s="38"/>
      <c r="F666" s="110"/>
      <c r="G666" s="38"/>
      <c r="H666" s="38"/>
      <c r="I666" s="38" t="s">
        <v>826</v>
      </c>
      <c r="J666" s="38" t="s">
        <v>826</v>
      </c>
      <c r="K666" s="38" t="s">
        <v>826</v>
      </c>
    </row>
    <row r="667" s="1" customFormat="1" spans="1:11">
      <c r="A667" s="38" t="s">
        <v>933</v>
      </c>
      <c r="B667" s="38" t="s">
        <v>934</v>
      </c>
      <c r="C667" s="38"/>
      <c r="D667" s="38"/>
      <c r="E667" s="38"/>
      <c r="F667" s="38" t="s">
        <v>935</v>
      </c>
      <c r="G667" s="38"/>
      <c r="H667" s="38"/>
      <c r="I667" s="38"/>
      <c r="J667" s="38"/>
      <c r="K667" s="38"/>
    </row>
    <row r="668" s="1" customFormat="1" spans="1:11">
      <c r="A668" s="38"/>
      <c r="B668" s="36" t="s">
        <v>1312</v>
      </c>
      <c r="C668" s="36"/>
      <c r="D668" s="36"/>
      <c r="E668" s="36"/>
      <c r="F668" s="38" t="s">
        <v>1312</v>
      </c>
      <c r="G668" s="38"/>
      <c r="H668" s="38"/>
      <c r="I668" s="38"/>
      <c r="J668" s="38"/>
      <c r="K668" s="38"/>
    </row>
    <row r="669" s="1" customFormat="1" spans="1:11">
      <c r="A669" s="38" t="s">
        <v>938</v>
      </c>
      <c r="B669" s="38" t="s">
        <v>939</v>
      </c>
      <c r="C669" s="38" t="s">
        <v>940</v>
      </c>
      <c r="D669" s="38" t="s">
        <v>941</v>
      </c>
      <c r="E669" s="38" t="s">
        <v>942</v>
      </c>
      <c r="F669" s="38" t="s">
        <v>943</v>
      </c>
      <c r="G669" s="38" t="s">
        <v>928</v>
      </c>
      <c r="H669" s="38" t="s">
        <v>930</v>
      </c>
      <c r="I669" s="38" t="s">
        <v>944</v>
      </c>
      <c r="J669" s="38"/>
      <c r="K669" s="38"/>
    </row>
    <row r="670" s="1" customFormat="1" ht="28" customHeight="1" spans="1:11">
      <c r="A670" s="38"/>
      <c r="B670" s="38" t="s">
        <v>945</v>
      </c>
      <c r="C670" s="38" t="s">
        <v>946</v>
      </c>
      <c r="D670" s="36" t="s">
        <v>1313</v>
      </c>
      <c r="E670" s="37">
        <v>20</v>
      </c>
      <c r="F670" s="37">
        <v>15</v>
      </c>
      <c r="G670" s="38">
        <v>20</v>
      </c>
      <c r="H670" s="38">
        <v>15</v>
      </c>
      <c r="I670" s="38"/>
      <c r="J670" s="38"/>
      <c r="K670" s="38"/>
    </row>
    <row r="671" s="1" customFormat="1" ht="27" customHeight="1" spans="1:11">
      <c r="A671" s="38"/>
      <c r="B671" s="38"/>
      <c r="C671" s="38" t="s">
        <v>953</v>
      </c>
      <c r="D671" s="36" t="s">
        <v>1314</v>
      </c>
      <c r="E671" s="145" t="s">
        <v>1219</v>
      </c>
      <c r="F671" s="148">
        <v>90</v>
      </c>
      <c r="G671" s="38">
        <v>10</v>
      </c>
      <c r="H671" s="38">
        <v>8</v>
      </c>
      <c r="I671" s="38"/>
      <c r="J671" s="38"/>
      <c r="K671" s="38"/>
    </row>
    <row r="672" s="1" customFormat="1" ht="27" customHeight="1" spans="1:11">
      <c r="A672" s="38"/>
      <c r="B672" s="38"/>
      <c r="C672" s="38"/>
      <c r="D672" s="36" t="s">
        <v>1315</v>
      </c>
      <c r="E672" s="145" t="s">
        <v>61</v>
      </c>
      <c r="F672" s="148">
        <v>12</v>
      </c>
      <c r="G672" s="38">
        <v>10</v>
      </c>
      <c r="H672" s="38">
        <v>10</v>
      </c>
      <c r="I672" s="38"/>
      <c r="J672" s="38"/>
      <c r="K672" s="38"/>
    </row>
    <row r="673" s="1" customFormat="1" ht="27" customHeight="1" spans="1:11">
      <c r="A673" s="38"/>
      <c r="B673" s="38"/>
      <c r="C673" s="38" t="s">
        <v>960</v>
      </c>
      <c r="D673" s="36" t="s">
        <v>950</v>
      </c>
      <c r="E673" s="39">
        <v>1</v>
      </c>
      <c r="F673" s="148">
        <v>100</v>
      </c>
      <c r="G673" s="38">
        <v>10</v>
      </c>
      <c r="H673" s="38">
        <v>10</v>
      </c>
      <c r="I673" s="38"/>
      <c r="J673" s="38"/>
      <c r="K673" s="38"/>
    </row>
    <row r="674" s="1" customFormat="1" ht="27" customHeight="1" spans="1:11">
      <c r="A674" s="38"/>
      <c r="B674" s="38" t="s">
        <v>968</v>
      </c>
      <c r="C674" s="38" t="s">
        <v>969</v>
      </c>
      <c r="D674" s="36" t="s">
        <v>1316</v>
      </c>
      <c r="E674" s="148">
        <v>5000</v>
      </c>
      <c r="F674" s="38">
        <v>4900</v>
      </c>
      <c r="G674" s="38">
        <v>15</v>
      </c>
      <c r="H674" s="38">
        <v>10</v>
      </c>
      <c r="I674" s="38"/>
      <c r="J674" s="38"/>
      <c r="K674" s="38"/>
    </row>
    <row r="675" s="1" customFormat="1" ht="27" customHeight="1" spans="1:11">
      <c r="A675" s="38"/>
      <c r="B675" s="38"/>
      <c r="C675" s="38" t="s">
        <v>972</v>
      </c>
      <c r="D675" s="36" t="s">
        <v>1317</v>
      </c>
      <c r="E675" s="148">
        <v>1</v>
      </c>
      <c r="F675" s="148">
        <v>1</v>
      </c>
      <c r="G675" s="38">
        <v>15</v>
      </c>
      <c r="H675" s="38">
        <v>15</v>
      </c>
      <c r="I675" s="38"/>
      <c r="J675" s="38"/>
      <c r="K675" s="38"/>
    </row>
    <row r="676" s="1" customFormat="1" ht="27" customHeight="1" spans="1:11">
      <c r="A676" s="38"/>
      <c r="B676" s="38" t="s">
        <v>977</v>
      </c>
      <c r="C676" s="38" t="s">
        <v>978</v>
      </c>
      <c r="D676" s="36" t="s">
        <v>1318</v>
      </c>
      <c r="E676" s="145" t="s">
        <v>1219</v>
      </c>
      <c r="F676" s="148">
        <v>92</v>
      </c>
      <c r="G676" s="38">
        <v>5</v>
      </c>
      <c r="H676" s="38">
        <v>4</v>
      </c>
      <c r="I676" s="38"/>
      <c r="J676" s="38"/>
      <c r="K676" s="38"/>
    </row>
    <row r="677" s="1" customFormat="1" ht="27" customHeight="1" spans="1:11">
      <c r="A677" s="38"/>
      <c r="B677" s="38"/>
      <c r="C677" s="38"/>
      <c r="D677" s="36" t="s">
        <v>1282</v>
      </c>
      <c r="E677" s="145" t="s">
        <v>1219</v>
      </c>
      <c r="F677" s="148">
        <v>92</v>
      </c>
      <c r="G677" s="38">
        <v>5</v>
      </c>
      <c r="H677" s="38">
        <v>4</v>
      </c>
      <c r="I677" s="38"/>
      <c r="J677" s="38"/>
      <c r="K677" s="38"/>
    </row>
    <row r="678" s="1" customFormat="1" ht="27" customHeight="1" spans="1:11">
      <c r="A678" s="38"/>
      <c r="B678" s="38" t="s">
        <v>982</v>
      </c>
      <c r="C678" s="38"/>
      <c r="D678" s="38"/>
      <c r="E678" s="38"/>
      <c r="F678" s="38"/>
      <c r="G678" s="38">
        <f>SUM(G670:G677)</f>
        <v>90</v>
      </c>
      <c r="H678" s="38">
        <f>SUM(H670:H677)</f>
        <v>76</v>
      </c>
      <c r="I678" s="116"/>
      <c r="J678" s="104"/>
      <c r="K678" s="103"/>
    </row>
    <row r="679" s="1" customFormat="1" ht="27" customHeight="1" spans="1:11">
      <c r="A679" s="38" t="s">
        <v>1230</v>
      </c>
      <c r="B679" s="38"/>
      <c r="C679" s="38"/>
      <c r="D679" s="38"/>
      <c r="E679" s="38"/>
      <c r="F679" s="38"/>
      <c r="G679" s="117">
        <f>SUM(G670:G677)+I662</f>
        <v>100</v>
      </c>
      <c r="H679" s="38">
        <f>SUM(H670:H677)+K662</f>
        <v>86</v>
      </c>
      <c r="I679" s="38"/>
      <c r="J679" s="38"/>
      <c r="K679" s="38"/>
    </row>
    <row r="680" s="1" customFormat="1" ht="24" spans="1:11">
      <c r="A680" s="38" t="s">
        <v>984</v>
      </c>
      <c r="B680" s="36" t="s">
        <v>1319</v>
      </c>
      <c r="C680" s="36"/>
      <c r="D680" s="36"/>
      <c r="E680" s="36"/>
      <c r="F680" s="36"/>
      <c r="G680" s="36"/>
      <c r="H680" s="36"/>
      <c r="I680" s="36"/>
      <c r="J680" s="36"/>
      <c r="K680" s="36"/>
    </row>
    <row r="681" s="1" customFormat="1" spans="1:11">
      <c r="A681" s="13" t="s">
        <v>986</v>
      </c>
      <c r="B681" s="13"/>
      <c r="C681" s="13"/>
      <c r="D681" s="13"/>
      <c r="E681" s="13"/>
      <c r="F681" s="13"/>
      <c r="G681" s="13"/>
      <c r="H681" s="13"/>
      <c r="I681" s="13"/>
      <c r="J681" s="13"/>
      <c r="K681" s="13"/>
    </row>
    <row r="682" s="1" customFormat="1" ht="25" customHeight="1" spans="1:11">
      <c r="A682" s="118" t="s">
        <v>1132</v>
      </c>
      <c r="B682" s="118"/>
      <c r="C682" s="118"/>
      <c r="D682" s="118"/>
      <c r="E682" s="118"/>
      <c r="F682" s="118"/>
      <c r="G682" s="118"/>
      <c r="H682" s="118"/>
      <c r="I682" s="118"/>
      <c r="J682" s="118"/>
      <c r="K682" s="118"/>
    </row>
    <row r="683" s="1" customFormat="1" ht="114" customHeight="1" spans="1:11">
      <c r="A683" s="118" t="s">
        <v>1132</v>
      </c>
      <c r="B683" s="118"/>
      <c r="C683" s="118"/>
      <c r="D683" s="118"/>
      <c r="E683" s="118"/>
      <c r="F683" s="118"/>
      <c r="G683" s="118"/>
      <c r="H683" s="118"/>
      <c r="I683" s="118"/>
      <c r="J683" s="118"/>
      <c r="K683" s="118"/>
    </row>
    <row r="684" s="1" customFormat="1" ht="18" customHeight="1" spans="1:11">
      <c r="A684" s="118"/>
      <c r="B684" s="118"/>
      <c r="C684" s="118"/>
      <c r="D684" s="118"/>
      <c r="E684" s="118"/>
      <c r="F684" s="118"/>
      <c r="G684" s="118"/>
      <c r="H684" s="118"/>
      <c r="I684" s="118"/>
      <c r="J684" s="118"/>
      <c r="K684" s="118"/>
    </row>
    <row r="685" s="1" customFormat="1" ht="18" customHeight="1" spans="11:11">
      <c r="K685" s="1" t="s">
        <v>988</v>
      </c>
    </row>
    <row r="686" s="1" customFormat="1" ht="28.5" spans="1:11">
      <c r="A686" s="11" t="s">
        <v>989</v>
      </c>
      <c r="B686" s="11"/>
      <c r="C686" s="11"/>
      <c r="D686" s="11"/>
      <c r="E686" s="11"/>
      <c r="F686" s="11"/>
      <c r="G686" s="11"/>
      <c r="H686" s="11"/>
      <c r="I686" s="11"/>
      <c r="J686" s="11"/>
      <c r="K686" s="11"/>
    </row>
    <row r="687" s="2" customFormat="1" ht="25" customHeight="1" spans="1:11">
      <c r="A687" s="12" t="s">
        <v>990</v>
      </c>
      <c r="B687" s="12"/>
      <c r="C687" s="12"/>
      <c r="D687" s="12"/>
      <c r="E687" s="12"/>
      <c r="F687" s="12"/>
      <c r="G687" s="12"/>
      <c r="H687" s="12"/>
      <c r="I687" s="12"/>
      <c r="J687" s="12"/>
      <c r="K687" s="12"/>
    </row>
    <row r="688" s="2" customFormat="1" ht="19" customHeight="1" spans="1:11">
      <c r="A688" s="13" t="s">
        <v>991</v>
      </c>
      <c r="B688" s="13"/>
      <c r="C688" s="13"/>
      <c r="D688" s="13"/>
      <c r="E688" s="13"/>
      <c r="F688" s="13"/>
      <c r="G688" s="13"/>
      <c r="H688" s="13"/>
      <c r="I688" s="13"/>
      <c r="J688" s="13"/>
      <c r="K688" s="13"/>
    </row>
    <row r="689" s="1" customFormat="1" ht="21" customHeight="1" spans="1:11">
      <c r="A689" s="38" t="s">
        <v>992</v>
      </c>
      <c r="B689" s="38"/>
      <c r="C689" s="38"/>
      <c r="D689" s="38" t="s">
        <v>1320</v>
      </c>
      <c r="E689" s="38"/>
      <c r="F689" s="38"/>
      <c r="G689" s="38"/>
      <c r="H689" s="38"/>
      <c r="I689" s="38"/>
      <c r="J689" s="38"/>
      <c r="K689" s="38"/>
    </row>
    <row r="690" s="1" customFormat="1" spans="1:11">
      <c r="A690" s="38" t="s">
        <v>919</v>
      </c>
      <c r="B690" s="38"/>
      <c r="C690" s="38"/>
      <c r="D690" s="38" t="s">
        <v>1027</v>
      </c>
      <c r="E690" s="38"/>
      <c r="F690" s="38" t="s">
        <v>921</v>
      </c>
      <c r="G690" s="38" t="s">
        <v>1188</v>
      </c>
      <c r="H690" s="38"/>
      <c r="I690" s="38"/>
      <c r="J690" s="38"/>
      <c r="K690" s="38"/>
    </row>
    <row r="691" s="1" customFormat="1" spans="1:11">
      <c r="A691" s="38" t="s">
        <v>996</v>
      </c>
      <c r="B691" s="38"/>
      <c r="C691" s="38"/>
      <c r="D691" s="38" t="s">
        <v>924</v>
      </c>
      <c r="E691" s="38" t="s">
        <v>925</v>
      </c>
      <c r="F691" s="38" t="s">
        <v>1117</v>
      </c>
      <c r="G691" s="38" t="s">
        <v>1118</v>
      </c>
      <c r="H691" s="38"/>
      <c r="I691" s="38" t="s">
        <v>928</v>
      </c>
      <c r="J691" s="38" t="s">
        <v>929</v>
      </c>
      <c r="K691" s="38" t="s">
        <v>930</v>
      </c>
    </row>
    <row r="692" s="1" customFormat="1" spans="1:11">
      <c r="A692" s="38"/>
      <c r="B692" s="38"/>
      <c r="C692" s="38"/>
      <c r="D692" s="38" t="s">
        <v>931</v>
      </c>
      <c r="E692" s="38"/>
      <c r="F692" s="129">
        <f>F696</f>
        <v>1100000</v>
      </c>
      <c r="G692" s="129">
        <f t="shared" ref="G692:G695" si="3">F692</f>
        <v>1100000</v>
      </c>
      <c r="H692" s="130"/>
      <c r="I692" s="38">
        <v>10</v>
      </c>
      <c r="J692" s="119">
        <f>G692/F692</f>
        <v>1</v>
      </c>
      <c r="K692" s="111">
        <f>J692*I692</f>
        <v>10</v>
      </c>
    </row>
    <row r="693" s="1" customFormat="1" spans="1:11">
      <c r="A693" s="38"/>
      <c r="B693" s="38"/>
      <c r="C693" s="38"/>
      <c r="D693" s="38" t="s">
        <v>999</v>
      </c>
      <c r="E693" s="38"/>
      <c r="F693" s="26">
        <f>F695</f>
        <v>0</v>
      </c>
      <c r="G693" s="26">
        <f t="shared" si="3"/>
        <v>0</v>
      </c>
      <c r="H693" s="26"/>
      <c r="I693" s="38" t="s">
        <v>826</v>
      </c>
      <c r="J693" s="38" t="s">
        <v>826</v>
      </c>
      <c r="K693" s="38" t="s">
        <v>826</v>
      </c>
    </row>
    <row r="694" s="1" customFormat="1" ht="19.5" spans="1:11">
      <c r="A694" s="38"/>
      <c r="B694" s="38"/>
      <c r="C694" s="38"/>
      <c r="D694" s="112" t="s">
        <v>1000</v>
      </c>
      <c r="E694" s="38"/>
      <c r="F694" s="154"/>
      <c r="G694" s="26">
        <f t="shared" si="3"/>
        <v>0</v>
      </c>
      <c r="H694" s="26"/>
      <c r="I694" s="38" t="s">
        <v>826</v>
      </c>
      <c r="J694" s="38" t="s">
        <v>826</v>
      </c>
      <c r="K694" s="38" t="s">
        <v>826</v>
      </c>
    </row>
    <row r="695" s="1" customFormat="1" ht="19.5" spans="1:11">
      <c r="A695" s="38"/>
      <c r="B695" s="38"/>
      <c r="C695" s="38"/>
      <c r="D695" s="112" t="s">
        <v>1001</v>
      </c>
      <c r="E695" s="38"/>
      <c r="F695" s="154"/>
      <c r="G695" s="26">
        <f t="shared" si="3"/>
        <v>0</v>
      </c>
      <c r="H695" s="26"/>
      <c r="I695" s="38" t="s">
        <v>826</v>
      </c>
      <c r="J695" s="38" t="s">
        <v>826</v>
      </c>
      <c r="K695" s="38" t="s">
        <v>826</v>
      </c>
    </row>
    <row r="696" s="1" customFormat="1" spans="1:11">
      <c r="A696" s="38"/>
      <c r="B696" s="38"/>
      <c r="C696" s="38"/>
      <c r="D696" s="38" t="s">
        <v>932</v>
      </c>
      <c r="E696" s="38"/>
      <c r="F696" s="110">
        <v>1100000</v>
      </c>
      <c r="G696" s="122">
        <v>1100000</v>
      </c>
      <c r="H696" s="123"/>
      <c r="I696" s="38" t="s">
        <v>826</v>
      </c>
      <c r="J696" s="38" t="s">
        <v>826</v>
      </c>
      <c r="K696" s="38" t="s">
        <v>826</v>
      </c>
    </row>
    <row r="697" s="1" customFormat="1" spans="1:11">
      <c r="A697" s="38" t="s">
        <v>933</v>
      </c>
      <c r="B697" s="38" t="s">
        <v>934</v>
      </c>
      <c r="C697" s="38"/>
      <c r="D697" s="38"/>
      <c r="E697" s="38"/>
      <c r="F697" s="38" t="s">
        <v>935</v>
      </c>
      <c r="G697" s="38"/>
      <c r="H697" s="38"/>
      <c r="I697" s="38"/>
      <c r="J697" s="38"/>
      <c r="K697" s="38"/>
    </row>
    <row r="698" s="1" customFormat="1" ht="174" customHeight="1" spans="1:11">
      <c r="A698" s="38"/>
      <c r="B698" s="36" t="s">
        <v>1321</v>
      </c>
      <c r="C698" s="36"/>
      <c r="D698" s="36"/>
      <c r="E698" s="36"/>
      <c r="F698" s="36" t="s">
        <v>1322</v>
      </c>
      <c r="G698" s="36"/>
      <c r="H698" s="36"/>
      <c r="I698" s="36"/>
      <c r="J698" s="36"/>
      <c r="K698" s="36"/>
    </row>
    <row r="699" s="1" customFormat="1" ht="30" customHeight="1" spans="1:11">
      <c r="A699" s="113" t="s">
        <v>938</v>
      </c>
      <c r="B699" s="38" t="s">
        <v>939</v>
      </c>
      <c r="C699" s="38" t="s">
        <v>940</v>
      </c>
      <c r="D699" s="38" t="s">
        <v>941</v>
      </c>
      <c r="E699" s="38" t="s">
        <v>942</v>
      </c>
      <c r="F699" s="38" t="s">
        <v>943</v>
      </c>
      <c r="G699" s="38" t="s">
        <v>928</v>
      </c>
      <c r="H699" s="38" t="s">
        <v>930</v>
      </c>
      <c r="I699" s="38" t="s">
        <v>944</v>
      </c>
      <c r="J699" s="38"/>
      <c r="K699" s="38"/>
    </row>
    <row r="700" s="1" customFormat="1" ht="30" customHeight="1" spans="1:11">
      <c r="A700" s="114"/>
      <c r="B700" s="113" t="s">
        <v>945</v>
      </c>
      <c r="C700" s="38" t="s">
        <v>946</v>
      </c>
      <c r="D700" s="36" t="s">
        <v>1323</v>
      </c>
      <c r="E700" s="37">
        <v>1060</v>
      </c>
      <c r="F700" s="37">
        <v>1060</v>
      </c>
      <c r="G700" s="38">
        <v>10</v>
      </c>
      <c r="H700" s="38">
        <v>10</v>
      </c>
      <c r="I700" s="38"/>
      <c r="J700" s="38"/>
      <c r="K700" s="38"/>
    </row>
    <row r="701" s="1" customFormat="1" ht="30" customHeight="1" spans="1:11">
      <c r="A701" s="114"/>
      <c r="B701" s="114"/>
      <c r="C701" s="38"/>
      <c r="D701" s="36" t="s">
        <v>1324</v>
      </c>
      <c r="E701" s="37" t="s">
        <v>1325</v>
      </c>
      <c r="F701" s="37">
        <v>24</v>
      </c>
      <c r="G701" s="38">
        <v>10</v>
      </c>
      <c r="H701" s="38">
        <v>10</v>
      </c>
      <c r="I701" s="38"/>
      <c r="J701" s="38"/>
      <c r="K701" s="38"/>
    </row>
    <row r="702" s="1" customFormat="1" ht="30" customHeight="1" spans="1:11">
      <c r="A702" s="114"/>
      <c r="B702" s="114"/>
      <c r="C702" s="38"/>
      <c r="D702" s="36" t="s">
        <v>1326</v>
      </c>
      <c r="E702" s="39">
        <v>1</v>
      </c>
      <c r="F702" s="37">
        <v>100</v>
      </c>
      <c r="G702" s="38">
        <v>10</v>
      </c>
      <c r="H702" s="38">
        <v>10</v>
      </c>
      <c r="I702" s="38"/>
      <c r="J702" s="38"/>
      <c r="K702" s="38"/>
    </row>
    <row r="703" s="1" customFormat="1" ht="30" customHeight="1" spans="1:11">
      <c r="A703" s="114"/>
      <c r="B703" s="114"/>
      <c r="C703" s="114" t="s">
        <v>953</v>
      </c>
      <c r="D703" s="36" t="s">
        <v>1327</v>
      </c>
      <c r="E703" s="39">
        <v>1</v>
      </c>
      <c r="F703" s="148">
        <v>100</v>
      </c>
      <c r="G703" s="38">
        <v>10</v>
      </c>
      <c r="H703" s="38">
        <v>10</v>
      </c>
      <c r="I703" s="38"/>
      <c r="J703" s="38"/>
      <c r="K703" s="38"/>
    </row>
    <row r="704" s="1" customFormat="1" ht="30" customHeight="1" spans="1:11">
      <c r="A704" s="114"/>
      <c r="B704" s="114"/>
      <c r="C704" s="114"/>
      <c r="D704" s="36" t="s">
        <v>1253</v>
      </c>
      <c r="E704" s="39">
        <v>1</v>
      </c>
      <c r="F704" s="37">
        <v>100</v>
      </c>
      <c r="G704" s="38">
        <v>5</v>
      </c>
      <c r="H704" s="38">
        <v>5</v>
      </c>
      <c r="I704" s="38"/>
      <c r="J704" s="38"/>
      <c r="K704" s="38"/>
    </row>
    <row r="705" s="1" customFormat="1" ht="30" customHeight="1" spans="1:11">
      <c r="A705" s="114"/>
      <c r="B705" s="114"/>
      <c r="C705" s="113" t="s">
        <v>960</v>
      </c>
      <c r="D705" s="36" t="s">
        <v>1328</v>
      </c>
      <c r="E705" s="39">
        <v>1</v>
      </c>
      <c r="F705" s="39">
        <v>0.95</v>
      </c>
      <c r="G705" s="38">
        <v>5</v>
      </c>
      <c r="H705" s="38">
        <v>3</v>
      </c>
      <c r="I705" s="38"/>
      <c r="J705" s="38"/>
      <c r="K705" s="38"/>
    </row>
    <row r="706" s="1" customFormat="1" ht="30" customHeight="1" spans="1:11">
      <c r="A706" s="114"/>
      <c r="B706" s="38" t="s">
        <v>968</v>
      </c>
      <c r="C706" s="38" t="s">
        <v>969</v>
      </c>
      <c r="D706" s="36" t="s">
        <v>1329</v>
      </c>
      <c r="E706" s="39" t="s">
        <v>1281</v>
      </c>
      <c r="F706" s="38" t="s">
        <v>1281</v>
      </c>
      <c r="G706" s="38">
        <v>15</v>
      </c>
      <c r="H706" s="38">
        <v>10</v>
      </c>
      <c r="I706" s="38"/>
      <c r="J706" s="38"/>
      <c r="K706" s="38"/>
    </row>
    <row r="707" s="1" customFormat="1" ht="30" customHeight="1" spans="1:11">
      <c r="A707" s="114"/>
      <c r="B707" s="38"/>
      <c r="C707" s="38" t="s">
        <v>972</v>
      </c>
      <c r="D707" s="36" t="s">
        <v>1278</v>
      </c>
      <c r="E707" s="39" t="s">
        <v>1243</v>
      </c>
      <c r="F707" s="39" t="s">
        <v>1243</v>
      </c>
      <c r="G707" s="38">
        <v>15</v>
      </c>
      <c r="H707" s="38">
        <v>10</v>
      </c>
      <c r="I707" s="38"/>
      <c r="J707" s="38"/>
      <c r="K707" s="38"/>
    </row>
    <row r="708" s="1" customFormat="1" ht="30" customHeight="1" spans="1:11">
      <c r="A708" s="114"/>
      <c r="B708" s="38" t="s">
        <v>977</v>
      </c>
      <c r="C708" s="38" t="s">
        <v>978</v>
      </c>
      <c r="D708" s="36" t="s">
        <v>979</v>
      </c>
      <c r="E708" s="36" t="s">
        <v>980</v>
      </c>
      <c r="F708" s="36" t="s">
        <v>1330</v>
      </c>
      <c r="G708" s="38">
        <v>5</v>
      </c>
      <c r="H708" s="38">
        <v>4</v>
      </c>
      <c r="I708" s="38"/>
      <c r="J708" s="38"/>
      <c r="K708" s="38"/>
    </row>
    <row r="709" s="1" customFormat="1" ht="31" customHeight="1" spans="1:11">
      <c r="A709" s="114"/>
      <c r="B709" s="38"/>
      <c r="C709" s="38"/>
      <c r="D709" s="36" t="s">
        <v>981</v>
      </c>
      <c r="E709" s="36" t="s">
        <v>980</v>
      </c>
      <c r="F709" s="36" t="s">
        <v>1330</v>
      </c>
      <c r="G709" s="38">
        <v>5</v>
      </c>
      <c r="H709" s="38">
        <v>4</v>
      </c>
      <c r="I709" s="38"/>
      <c r="J709" s="38"/>
      <c r="K709" s="38"/>
    </row>
    <row r="710" s="1" customFormat="1" ht="28" customHeight="1" spans="1:11">
      <c r="A710" s="115"/>
      <c r="B710" s="116" t="s">
        <v>982</v>
      </c>
      <c r="C710" s="104"/>
      <c r="D710" s="104"/>
      <c r="E710" s="104"/>
      <c r="F710" s="103"/>
      <c r="G710" s="38">
        <f>SUM(G700:G709)</f>
        <v>90</v>
      </c>
      <c r="H710" s="38">
        <f>SUM(H700:H709)</f>
        <v>76</v>
      </c>
      <c r="I710" s="116"/>
      <c r="J710" s="104"/>
      <c r="K710" s="103"/>
    </row>
    <row r="711" s="1" customFormat="1" ht="29" customHeight="1" spans="1:11">
      <c r="A711" s="38" t="s">
        <v>1230</v>
      </c>
      <c r="B711" s="38"/>
      <c r="C711" s="38"/>
      <c r="D711" s="38"/>
      <c r="E711" s="38"/>
      <c r="F711" s="38"/>
      <c r="G711" s="117">
        <f>SUM(G700:G709)+I692</f>
        <v>100</v>
      </c>
      <c r="H711" s="38">
        <f>SUM(H700:H709)+K692</f>
        <v>86</v>
      </c>
      <c r="I711" s="38"/>
      <c r="J711" s="38"/>
      <c r="K711" s="38"/>
    </row>
    <row r="712" s="1" customFormat="1" ht="25" customHeight="1" spans="1:11">
      <c r="A712" s="38" t="s">
        <v>984</v>
      </c>
      <c r="B712" s="36" t="s">
        <v>1331</v>
      </c>
      <c r="C712" s="36"/>
      <c r="D712" s="36"/>
      <c r="E712" s="36"/>
      <c r="F712" s="36"/>
      <c r="G712" s="36"/>
      <c r="H712" s="36"/>
      <c r="I712" s="36"/>
      <c r="J712" s="36"/>
      <c r="K712" s="36"/>
    </row>
    <row r="713" s="1" customFormat="1" ht="21" customHeight="1" spans="1:11">
      <c r="A713" s="13" t="s">
        <v>986</v>
      </c>
      <c r="B713" s="13"/>
      <c r="C713" s="13"/>
      <c r="D713" s="13"/>
      <c r="E713" s="13"/>
      <c r="F713" s="13"/>
      <c r="G713" s="13"/>
      <c r="H713" s="13"/>
      <c r="I713" s="13"/>
      <c r="J713" s="13"/>
      <c r="K713" s="13"/>
    </row>
    <row r="714" s="1" customFormat="1" ht="123" customHeight="1" spans="1:11">
      <c r="A714" s="118" t="s">
        <v>1132</v>
      </c>
      <c r="B714" s="118"/>
      <c r="C714" s="118"/>
      <c r="D714" s="118"/>
      <c r="E714" s="118"/>
      <c r="F714" s="118"/>
      <c r="G714" s="118"/>
      <c r="H714" s="118"/>
      <c r="I714" s="118"/>
      <c r="J714" s="118"/>
      <c r="K714" s="118"/>
    </row>
    <row r="715" s="1" customFormat="1" ht="24" customHeight="1" spans="1:11">
      <c r="A715" s="118"/>
      <c r="B715" s="118"/>
      <c r="C715" s="118"/>
      <c r="D715" s="118"/>
      <c r="E715" s="118"/>
      <c r="F715" s="118"/>
      <c r="G715" s="118"/>
      <c r="H715" s="118"/>
      <c r="I715" s="118"/>
      <c r="J715" s="118"/>
      <c r="K715" s="118"/>
    </row>
    <row r="716" s="1" customFormat="1" ht="24" customHeight="1" spans="11:11">
      <c r="K716" s="1" t="s">
        <v>988</v>
      </c>
    </row>
    <row r="717" s="1" customFormat="1" ht="36" customHeight="1" spans="1:11">
      <c r="A717" s="11" t="s">
        <v>989</v>
      </c>
      <c r="B717" s="11"/>
      <c r="C717" s="11"/>
      <c r="D717" s="11"/>
      <c r="E717" s="11"/>
      <c r="F717" s="11"/>
      <c r="G717" s="11"/>
      <c r="H717" s="11"/>
      <c r="I717" s="11"/>
      <c r="J717" s="11"/>
      <c r="K717" s="11"/>
    </row>
    <row r="718" s="2" customFormat="1" ht="25" customHeight="1" spans="1:11">
      <c r="A718" s="12" t="s">
        <v>990</v>
      </c>
      <c r="B718" s="12"/>
      <c r="C718" s="12"/>
      <c r="D718" s="12"/>
      <c r="E718" s="12"/>
      <c r="F718" s="12"/>
      <c r="G718" s="12"/>
      <c r="H718" s="12"/>
      <c r="I718" s="12"/>
      <c r="J718" s="12"/>
      <c r="K718" s="12"/>
    </row>
    <row r="719" s="2" customFormat="1" ht="19" customHeight="1" spans="1:11">
      <c r="A719" s="13" t="s">
        <v>991</v>
      </c>
      <c r="B719" s="13"/>
      <c r="C719" s="13"/>
      <c r="D719" s="13"/>
      <c r="E719" s="13"/>
      <c r="F719" s="13"/>
      <c r="G719" s="13"/>
      <c r="H719" s="13"/>
      <c r="I719" s="13"/>
      <c r="J719" s="13"/>
      <c r="K719" s="13"/>
    </row>
    <row r="720" s="1" customFormat="1" spans="1:11">
      <c r="A720" s="38" t="s">
        <v>992</v>
      </c>
      <c r="B720" s="38"/>
      <c r="C720" s="38"/>
      <c r="D720" s="38" t="s">
        <v>1332</v>
      </c>
      <c r="E720" s="38"/>
      <c r="F720" s="38"/>
      <c r="G720" s="38"/>
      <c r="H720" s="38"/>
      <c r="I720" s="38"/>
      <c r="J720" s="38"/>
      <c r="K720" s="38"/>
    </row>
    <row r="721" s="1" customFormat="1" spans="1:11">
      <c r="A721" s="38" t="s">
        <v>919</v>
      </c>
      <c r="B721" s="38"/>
      <c r="C721" s="38"/>
      <c r="D721" s="38" t="s">
        <v>1027</v>
      </c>
      <c r="E721" s="38"/>
      <c r="F721" s="38" t="s">
        <v>921</v>
      </c>
      <c r="G721" s="38" t="s">
        <v>1188</v>
      </c>
      <c r="H721" s="38"/>
      <c r="I721" s="38"/>
      <c r="J721" s="38"/>
      <c r="K721" s="38"/>
    </row>
    <row r="722" s="1" customFormat="1" spans="1:11">
      <c r="A722" s="38" t="s">
        <v>996</v>
      </c>
      <c r="B722" s="38"/>
      <c r="C722" s="38"/>
      <c r="D722" s="38" t="s">
        <v>924</v>
      </c>
      <c r="E722" s="38" t="s">
        <v>925</v>
      </c>
      <c r="F722" s="38" t="s">
        <v>1117</v>
      </c>
      <c r="G722" s="38" t="s">
        <v>1118</v>
      </c>
      <c r="H722" s="38"/>
      <c r="I722" s="38" t="s">
        <v>928</v>
      </c>
      <c r="J722" s="38" t="s">
        <v>929</v>
      </c>
      <c r="K722" s="38" t="s">
        <v>930</v>
      </c>
    </row>
    <row r="723" s="1" customFormat="1" spans="1:11">
      <c r="A723" s="38"/>
      <c r="B723" s="38"/>
      <c r="C723" s="38"/>
      <c r="D723" s="38" t="s">
        <v>931</v>
      </c>
      <c r="E723" s="38"/>
      <c r="F723" s="129">
        <f>F724</f>
        <v>99687</v>
      </c>
      <c r="G723" s="129">
        <f t="shared" ref="G723:G726" si="4">F723</f>
        <v>99687</v>
      </c>
      <c r="H723" s="130"/>
      <c r="I723" s="38">
        <v>10</v>
      </c>
      <c r="J723" s="119">
        <f>G723/F723</f>
        <v>1</v>
      </c>
      <c r="K723" s="111">
        <f>J723*I723</f>
        <v>10</v>
      </c>
    </row>
    <row r="724" s="1" customFormat="1" spans="1:11">
      <c r="A724" s="38"/>
      <c r="B724" s="38"/>
      <c r="C724" s="38"/>
      <c r="D724" s="38" t="s">
        <v>999</v>
      </c>
      <c r="E724" s="38"/>
      <c r="F724" s="129">
        <f>F726</f>
        <v>99687</v>
      </c>
      <c r="G724" s="129">
        <f t="shared" si="4"/>
        <v>99687</v>
      </c>
      <c r="H724" s="130"/>
      <c r="I724" s="38" t="s">
        <v>826</v>
      </c>
      <c r="J724" s="38" t="s">
        <v>826</v>
      </c>
      <c r="K724" s="38" t="s">
        <v>826</v>
      </c>
    </row>
    <row r="725" s="1" customFormat="1" ht="19.5" spans="1:11">
      <c r="A725" s="38"/>
      <c r="B725" s="38"/>
      <c r="C725" s="38"/>
      <c r="D725" s="112" t="s">
        <v>1000</v>
      </c>
      <c r="E725" s="38"/>
      <c r="F725" s="154"/>
      <c r="G725" s="26">
        <f t="shared" si="4"/>
        <v>0</v>
      </c>
      <c r="H725" s="26"/>
      <c r="I725" s="38" t="s">
        <v>826</v>
      </c>
      <c r="J725" s="38" t="s">
        <v>826</v>
      </c>
      <c r="K725" s="38" t="s">
        <v>826</v>
      </c>
    </row>
    <row r="726" s="1" customFormat="1" spans="1:11">
      <c r="A726" s="38"/>
      <c r="B726" s="38"/>
      <c r="C726" s="38"/>
      <c r="D726" s="112" t="s">
        <v>1001</v>
      </c>
      <c r="E726" s="38"/>
      <c r="F726" s="129">
        <v>99687</v>
      </c>
      <c r="G726" s="26">
        <f t="shared" si="4"/>
        <v>99687</v>
      </c>
      <c r="H726" s="26"/>
      <c r="I726" s="38" t="s">
        <v>826</v>
      </c>
      <c r="J726" s="38" t="s">
        <v>826</v>
      </c>
      <c r="K726" s="38" t="s">
        <v>826</v>
      </c>
    </row>
    <row r="727" s="1" customFormat="1" spans="1:11">
      <c r="A727" s="38"/>
      <c r="B727" s="38"/>
      <c r="C727" s="38"/>
      <c r="D727" s="38" t="s">
        <v>932</v>
      </c>
      <c r="E727" s="38"/>
      <c r="F727" s="110"/>
      <c r="G727" s="38"/>
      <c r="H727" s="38"/>
      <c r="I727" s="38" t="s">
        <v>826</v>
      </c>
      <c r="J727" s="38" t="s">
        <v>826</v>
      </c>
      <c r="K727" s="38" t="s">
        <v>826</v>
      </c>
    </row>
    <row r="728" s="1" customFormat="1" spans="1:11">
      <c r="A728" s="38" t="s">
        <v>933</v>
      </c>
      <c r="B728" s="38" t="s">
        <v>934</v>
      </c>
      <c r="C728" s="38"/>
      <c r="D728" s="38"/>
      <c r="E728" s="38"/>
      <c r="F728" s="38" t="s">
        <v>935</v>
      </c>
      <c r="G728" s="38"/>
      <c r="H728" s="38"/>
      <c r="I728" s="38"/>
      <c r="J728" s="38"/>
      <c r="K728" s="38"/>
    </row>
    <row r="729" s="1" customFormat="1" ht="50" customHeight="1" spans="1:11">
      <c r="A729" s="38"/>
      <c r="B729" s="36" t="s">
        <v>1333</v>
      </c>
      <c r="C729" s="36"/>
      <c r="D729" s="36"/>
      <c r="E729" s="36"/>
      <c r="F729" s="38" t="s">
        <v>1334</v>
      </c>
      <c r="G729" s="38"/>
      <c r="H729" s="38"/>
      <c r="I729" s="38"/>
      <c r="J729" s="38"/>
      <c r="K729" s="38"/>
    </row>
    <row r="730" s="1" customFormat="1" ht="33" customHeight="1" spans="1:11">
      <c r="A730" s="113" t="s">
        <v>938</v>
      </c>
      <c r="B730" s="38" t="s">
        <v>939</v>
      </c>
      <c r="C730" s="38" t="s">
        <v>940</v>
      </c>
      <c r="D730" s="38" t="s">
        <v>941</v>
      </c>
      <c r="E730" s="38" t="s">
        <v>942</v>
      </c>
      <c r="F730" s="38" t="s">
        <v>943</v>
      </c>
      <c r="G730" s="38" t="s">
        <v>928</v>
      </c>
      <c r="H730" s="38" t="s">
        <v>930</v>
      </c>
      <c r="I730" s="38" t="s">
        <v>944</v>
      </c>
      <c r="J730" s="38"/>
      <c r="K730" s="38"/>
    </row>
    <row r="731" s="1" customFormat="1" ht="33" customHeight="1" spans="1:11">
      <c r="A731" s="114"/>
      <c r="B731" s="113" t="s">
        <v>945</v>
      </c>
      <c r="C731" s="38" t="s">
        <v>946</v>
      </c>
      <c r="D731" s="36" t="s">
        <v>1335</v>
      </c>
      <c r="E731" s="37">
        <v>37</v>
      </c>
      <c r="F731" s="37">
        <v>37</v>
      </c>
      <c r="G731" s="38">
        <v>10</v>
      </c>
      <c r="H731" s="38">
        <v>10</v>
      </c>
      <c r="I731" s="38"/>
      <c r="J731" s="38"/>
      <c r="K731" s="38"/>
    </row>
    <row r="732" s="1" customFormat="1" ht="33" customHeight="1" spans="1:11">
      <c r="A732" s="114"/>
      <c r="B732" s="114"/>
      <c r="C732" s="38"/>
      <c r="D732" s="36" t="s">
        <v>1336</v>
      </c>
      <c r="E732" s="37">
        <v>2</v>
      </c>
      <c r="F732" s="37">
        <v>2</v>
      </c>
      <c r="G732" s="38">
        <v>10</v>
      </c>
      <c r="H732" s="38">
        <v>10</v>
      </c>
      <c r="I732" s="38"/>
      <c r="J732" s="38"/>
      <c r="K732" s="38"/>
    </row>
    <row r="733" s="1" customFormat="1" ht="33" customHeight="1" spans="1:11">
      <c r="A733" s="114"/>
      <c r="B733" s="114"/>
      <c r="C733" s="114" t="s">
        <v>953</v>
      </c>
      <c r="D733" s="36" t="s">
        <v>1337</v>
      </c>
      <c r="E733" s="39">
        <v>1</v>
      </c>
      <c r="F733" s="39">
        <v>1</v>
      </c>
      <c r="G733" s="38">
        <v>10</v>
      </c>
      <c r="H733" s="38">
        <v>10</v>
      </c>
      <c r="I733" s="38"/>
      <c r="J733" s="38"/>
      <c r="K733" s="38"/>
    </row>
    <row r="734" s="1" customFormat="1" ht="33" customHeight="1" spans="1:11">
      <c r="A734" s="114"/>
      <c r="B734" s="114"/>
      <c r="C734" s="114"/>
      <c r="D734" s="155" t="s">
        <v>1241</v>
      </c>
      <c r="E734" s="39">
        <v>1</v>
      </c>
      <c r="F734" s="39">
        <v>1</v>
      </c>
      <c r="G734" s="38">
        <v>10</v>
      </c>
      <c r="H734" s="38">
        <v>10</v>
      </c>
      <c r="I734" s="38"/>
      <c r="J734" s="38"/>
      <c r="K734" s="38"/>
    </row>
    <row r="735" s="1" customFormat="1" ht="33" customHeight="1" spans="1:11">
      <c r="A735" s="114"/>
      <c r="B735" s="114"/>
      <c r="C735" s="113" t="s">
        <v>960</v>
      </c>
      <c r="D735" s="156" t="s">
        <v>1338</v>
      </c>
      <c r="E735" s="39" t="s">
        <v>1339</v>
      </c>
      <c r="F735" s="39" t="s">
        <v>1255</v>
      </c>
      <c r="G735" s="38">
        <v>10</v>
      </c>
      <c r="H735" s="38">
        <v>10</v>
      </c>
      <c r="I735" s="38"/>
      <c r="J735" s="38"/>
      <c r="K735" s="38"/>
    </row>
    <row r="736" s="1" customFormat="1" ht="33" customHeight="1" spans="1:11">
      <c r="A736" s="114"/>
      <c r="B736" s="38" t="s">
        <v>968</v>
      </c>
      <c r="C736" s="38" t="s">
        <v>969</v>
      </c>
      <c r="D736" s="36" t="s">
        <v>1340</v>
      </c>
      <c r="E736" s="39" t="s">
        <v>1281</v>
      </c>
      <c r="F736" s="119" t="s">
        <v>1281</v>
      </c>
      <c r="G736" s="38">
        <v>15</v>
      </c>
      <c r="H736" s="38">
        <v>12</v>
      </c>
      <c r="I736" s="38"/>
      <c r="J736" s="38"/>
      <c r="K736" s="38"/>
    </row>
    <row r="737" s="1" customFormat="1" ht="33" customHeight="1" spans="1:11">
      <c r="A737" s="114"/>
      <c r="B737" s="38"/>
      <c r="C737" s="38" t="s">
        <v>972</v>
      </c>
      <c r="D737" s="36" t="s">
        <v>1341</v>
      </c>
      <c r="E737" s="39" t="s">
        <v>1226</v>
      </c>
      <c r="F737" s="39">
        <v>0.8</v>
      </c>
      <c r="G737" s="38">
        <v>15</v>
      </c>
      <c r="H737" s="38">
        <v>12</v>
      </c>
      <c r="I737" s="38"/>
      <c r="J737" s="38"/>
      <c r="K737" s="38"/>
    </row>
    <row r="738" s="1" customFormat="1" ht="33" customHeight="1" spans="1:11">
      <c r="A738" s="114"/>
      <c r="B738" s="38" t="s">
        <v>977</v>
      </c>
      <c r="C738" s="38" t="s">
        <v>978</v>
      </c>
      <c r="D738" s="36" t="s">
        <v>1342</v>
      </c>
      <c r="E738" s="36" t="s">
        <v>980</v>
      </c>
      <c r="F738" s="36" t="s">
        <v>1343</v>
      </c>
      <c r="G738" s="38">
        <v>5</v>
      </c>
      <c r="H738" s="38">
        <v>4</v>
      </c>
      <c r="I738" s="38"/>
      <c r="J738" s="38"/>
      <c r="K738" s="38"/>
    </row>
    <row r="739" s="1" customFormat="1" ht="33" customHeight="1" spans="1:11">
      <c r="A739" s="114"/>
      <c r="B739" s="38"/>
      <c r="C739" s="38"/>
      <c r="D739" s="36" t="s">
        <v>1245</v>
      </c>
      <c r="E739" s="36" t="s">
        <v>980</v>
      </c>
      <c r="F739" s="36" t="s">
        <v>1343</v>
      </c>
      <c r="G739" s="38">
        <v>5</v>
      </c>
      <c r="H739" s="38">
        <v>4</v>
      </c>
      <c r="I739" s="38"/>
      <c r="J739" s="38"/>
      <c r="K739" s="38"/>
    </row>
    <row r="740" s="1" customFormat="1" ht="23" customHeight="1" spans="1:11">
      <c r="A740" s="115"/>
      <c r="B740" s="116" t="s">
        <v>982</v>
      </c>
      <c r="C740" s="104"/>
      <c r="D740" s="104"/>
      <c r="E740" s="104"/>
      <c r="F740" s="103"/>
      <c r="G740" s="38">
        <f>SUM(G731:G739)</f>
        <v>90</v>
      </c>
      <c r="H740" s="38">
        <f>SUM(H731:H739)</f>
        <v>82</v>
      </c>
      <c r="I740" s="116"/>
      <c r="J740" s="104"/>
      <c r="K740" s="103"/>
    </row>
    <row r="741" s="1" customFormat="1" ht="24" customHeight="1" spans="1:11">
      <c r="A741" s="38" t="s">
        <v>1230</v>
      </c>
      <c r="B741" s="38"/>
      <c r="C741" s="38"/>
      <c r="D741" s="38"/>
      <c r="E741" s="38"/>
      <c r="F741" s="38"/>
      <c r="G741" s="117">
        <f>SUM(G731:G739)+I723</f>
        <v>100</v>
      </c>
      <c r="H741" s="38">
        <f>SUM(H731:H739)+K723</f>
        <v>92</v>
      </c>
      <c r="I741" s="38"/>
      <c r="J741" s="38"/>
      <c r="K741" s="38"/>
    </row>
    <row r="742" s="1" customFormat="1" ht="25" customHeight="1" spans="1:11">
      <c r="A742" s="38" t="s">
        <v>984</v>
      </c>
      <c r="B742" s="36" t="s">
        <v>1344</v>
      </c>
      <c r="C742" s="36"/>
      <c r="D742" s="36"/>
      <c r="E742" s="36"/>
      <c r="F742" s="36"/>
      <c r="G742" s="36"/>
      <c r="H742" s="36"/>
      <c r="I742" s="36"/>
      <c r="J742" s="36"/>
      <c r="K742" s="36"/>
    </row>
    <row r="743" s="1" customFormat="1" ht="24" customHeight="1" spans="1:11">
      <c r="A743" s="13" t="s">
        <v>986</v>
      </c>
      <c r="B743" s="13"/>
      <c r="C743" s="13"/>
      <c r="D743" s="13"/>
      <c r="E743" s="13"/>
      <c r="F743" s="13"/>
      <c r="G743" s="13"/>
      <c r="H743" s="13"/>
      <c r="I743" s="13"/>
      <c r="J743" s="13"/>
      <c r="K743" s="13"/>
    </row>
    <row r="744" s="1" customFormat="1" ht="118" customHeight="1" spans="1:11">
      <c r="A744" s="118" t="s">
        <v>1132</v>
      </c>
      <c r="B744" s="118"/>
      <c r="C744" s="118"/>
      <c r="D744" s="118"/>
      <c r="E744" s="118"/>
      <c r="F744" s="118"/>
      <c r="G744" s="118"/>
      <c r="H744" s="118"/>
      <c r="I744" s="118"/>
      <c r="J744" s="118"/>
      <c r="K744" s="118"/>
    </row>
    <row r="745" s="1" customFormat="1" ht="20" customHeight="1" spans="1:11">
      <c r="A745" s="118"/>
      <c r="B745" s="118"/>
      <c r="C745" s="118"/>
      <c r="D745" s="118"/>
      <c r="E745" s="118"/>
      <c r="F745" s="118"/>
      <c r="G745" s="118"/>
      <c r="H745" s="118"/>
      <c r="I745" s="118"/>
      <c r="J745" s="118"/>
      <c r="K745" s="118"/>
    </row>
    <row r="746" s="1" customFormat="1" ht="20" customHeight="1" spans="11:11">
      <c r="K746" s="1" t="s">
        <v>988</v>
      </c>
    </row>
    <row r="747" s="1" customFormat="1" ht="29" customHeight="1" spans="1:11">
      <c r="A747" s="11" t="s">
        <v>989</v>
      </c>
      <c r="B747" s="11"/>
      <c r="C747" s="11"/>
      <c r="D747" s="11"/>
      <c r="E747" s="11"/>
      <c r="F747" s="11"/>
      <c r="G747" s="11"/>
      <c r="H747" s="11"/>
      <c r="I747" s="11"/>
      <c r="J747" s="11"/>
      <c r="K747" s="11"/>
    </row>
    <row r="748" s="1" customFormat="1" ht="18.75" spans="1:11">
      <c r="A748" s="12" t="s">
        <v>990</v>
      </c>
      <c r="B748" s="12"/>
      <c r="C748" s="12"/>
      <c r="D748" s="12"/>
      <c r="E748" s="12"/>
      <c r="F748" s="12"/>
      <c r="G748" s="12"/>
      <c r="H748" s="12"/>
      <c r="I748" s="12"/>
      <c r="J748" s="12"/>
      <c r="K748" s="12"/>
    </row>
    <row r="749" s="1" customFormat="1" ht="29" customHeight="1" spans="1:11">
      <c r="A749" s="13" t="s">
        <v>991</v>
      </c>
      <c r="B749" s="13"/>
      <c r="C749" s="13"/>
      <c r="D749" s="13"/>
      <c r="E749" s="13"/>
      <c r="F749" s="13"/>
      <c r="G749" s="13"/>
      <c r="H749" s="13"/>
      <c r="I749" s="13"/>
      <c r="J749" s="13"/>
      <c r="K749" s="13"/>
    </row>
    <row r="750" s="1" customFormat="1" ht="29" customHeight="1" spans="1:11">
      <c r="A750" s="38" t="s">
        <v>992</v>
      </c>
      <c r="B750" s="38"/>
      <c r="C750" s="38"/>
      <c r="D750" s="38" t="s">
        <v>1345</v>
      </c>
      <c r="E750" s="38"/>
      <c r="F750" s="38"/>
      <c r="G750" s="38"/>
      <c r="H750" s="38"/>
      <c r="I750" s="38"/>
      <c r="J750" s="38"/>
      <c r="K750" s="38"/>
    </row>
    <row r="751" s="1" customFormat="1" ht="29" customHeight="1" spans="1:11">
      <c r="A751" s="38" t="s">
        <v>919</v>
      </c>
      <c r="B751" s="38"/>
      <c r="C751" s="38"/>
      <c r="D751" s="38" t="s">
        <v>1027</v>
      </c>
      <c r="E751" s="38"/>
      <c r="F751" s="38" t="s">
        <v>921</v>
      </c>
      <c r="G751" s="38" t="s">
        <v>1188</v>
      </c>
      <c r="H751" s="38"/>
      <c r="I751" s="38"/>
      <c r="J751" s="38"/>
      <c r="K751" s="38"/>
    </row>
    <row r="752" s="1" customFormat="1" ht="29" customHeight="1" spans="1:11">
      <c r="A752" s="38" t="s">
        <v>996</v>
      </c>
      <c r="B752" s="38"/>
      <c r="C752" s="38"/>
      <c r="D752" s="38" t="s">
        <v>924</v>
      </c>
      <c r="E752" s="38" t="s">
        <v>925</v>
      </c>
      <c r="F752" s="38" t="s">
        <v>1117</v>
      </c>
      <c r="G752" s="38" t="s">
        <v>1118</v>
      </c>
      <c r="H752" s="38"/>
      <c r="I752" s="38" t="s">
        <v>928</v>
      </c>
      <c r="J752" s="38" t="s">
        <v>929</v>
      </c>
      <c r="K752" s="38" t="s">
        <v>930</v>
      </c>
    </row>
    <row r="753" s="1" customFormat="1" spans="1:11">
      <c r="A753" s="38"/>
      <c r="B753" s="38"/>
      <c r="C753" s="38"/>
      <c r="D753" s="38" t="s">
        <v>931</v>
      </c>
      <c r="E753" s="110">
        <v>150000</v>
      </c>
      <c r="F753" s="129">
        <f>F754</f>
        <v>293635</v>
      </c>
      <c r="G753" s="129">
        <f t="shared" ref="G753:G756" si="5">F753</f>
        <v>293635</v>
      </c>
      <c r="H753" s="130"/>
      <c r="I753" s="38">
        <v>10</v>
      </c>
      <c r="J753" s="119">
        <f>G753/F753</f>
        <v>1</v>
      </c>
      <c r="K753" s="111">
        <f>J753*I753</f>
        <v>10</v>
      </c>
    </row>
    <row r="754" s="1" customFormat="1" spans="1:11">
      <c r="A754" s="38"/>
      <c r="B754" s="38"/>
      <c r="C754" s="38"/>
      <c r="D754" s="38" t="s">
        <v>999</v>
      </c>
      <c r="E754" s="38"/>
      <c r="F754" s="129">
        <f>F756</f>
        <v>293635</v>
      </c>
      <c r="G754" s="129">
        <f t="shared" si="5"/>
        <v>293635</v>
      </c>
      <c r="H754" s="130"/>
      <c r="I754" s="38" t="s">
        <v>826</v>
      </c>
      <c r="J754" s="38" t="s">
        <v>826</v>
      </c>
      <c r="K754" s="38" t="s">
        <v>826</v>
      </c>
    </row>
    <row r="755" s="1" customFormat="1" ht="21" customHeight="1" spans="1:11">
      <c r="A755" s="38"/>
      <c r="B755" s="38"/>
      <c r="C755" s="38"/>
      <c r="D755" s="112" t="s">
        <v>1000</v>
      </c>
      <c r="E755" s="38"/>
      <c r="F755" s="143"/>
      <c r="G755" s="129">
        <f t="shared" si="5"/>
        <v>0</v>
      </c>
      <c r="H755" s="130"/>
      <c r="I755" s="38" t="s">
        <v>826</v>
      </c>
      <c r="J755" s="38" t="s">
        <v>826</v>
      </c>
      <c r="K755" s="38" t="s">
        <v>826</v>
      </c>
    </row>
    <row r="756" s="1" customFormat="1" ht="21" customHeight="1" spans="1:11">
      <c r="A756" s="38"/>
      <c r="B756" s="38"/>
      <c r="C756" s="38"/>
      <c r="D756" s="112" t="s">
        <v>1001</v>
      </c>
      <c r="E756" s="129">
        <v>150000</v>
      </c>
      <c r="F756" s="129">
        <v>293635</v>
      </c>
      <c r="G756" s="129">
        <f t="shared" si="5"/>
        <v>293635</v>
      </c>
      <c r="H756" s="130"/>
      <c r="I756" s="38" t="s">
        <v>826</v>
      </c>
      <c r="J756" s="38" t="s">
        <v>826</v>
      </c>
      <c r="K756" s="38" t="s">
        <v>826</v>
      </c>
    </row>
    <row r="757" s="1" customFormat="1" ht="21" customHeight="1" spans="1:11">
      <c r="A757" s="38"/>
      <c r="B757" s="38"/>
      <c r="C757" s="38"/>
      <c r="D757" s="38" t="s">
        <v>932</v>
      </c>
      <c r="E757" s="38"/>
      <c r="F757" s="110"/>
      <c r="G757" s="38"/>
      <c r="H757" s="38"/>
      <c r="I757" s="38" t="s">
        <v>826</v>
      </c>
      <c r="J757" s="38" t="s">
        <v>826</v>
      </c>
      <c r="K757" s="38" t="s">
        <v>826</v>
      </c>
    </row>
    <row r="758" s="1" customFormat="1" ht="21" customHeight="1" spans="1:11">
      <c r="A758" s="38" t="s">
        <v>933</v>
      </c>
      <c r="B758" s="38" t="s">
        <v>934</v>
      </c>
      <c r="C758" s="38"/>
      <c r="D758" s="38"/>
      <c r="E758" s="38"/>
      <c r="F758" s="38" t="s">
        <v>935</v>
      </c>
      <c r="G758" s="38"/>
      <c r="H758" s="38"/>
      <c r="I758" s="38"/>
      <c r="J758" s="38"/>
      <c r="K758" s="38"/>
    </row>
    <row r="759" s="1" customFormat="1" ht="66" customHeight="1" spans="1:11">
      <c r="A759" s="38"/>
      <c r="B759" s="36" t="s">
        <v>1346</v>
      </c>
      <c r="C759" s="36"/>
      <c r="D759" s="36"/>
      <c r="E759" s="36"/>
      <c r="F759" s="38" t="s">
        <v>1347</v>
      </c>
      <c r="G759" s="38"/>
      <c r="H759" s="38"/>
      <c r="I759" s="38"/>
      <c r="J759" s="38"/>
      <c r="K759" s="38"/>
    </row>
    <row r="760" s="1" customFormat="1" ht="21" customHeight="1" spans="1:11">
      <c r="A760" s="113" t="s">
        <v>938</v>
      </c>
      <c r="B760" s="38" t="s">
        <v>939</v>
      </c>
      <c r="C760" s="38" t="s">
        <v>940</v>
      </c>
      <c r="D760" s="38" t="s">
        <v>941</v>
      </c>
      <c r="E760" s="38" t="s">
        <v>942</v>
      </c>
      <c r="F760" s="38" t="s">
        <v>943</v>
      </c>
      <c r="G760" s="38" t="s">
        <v>928</v>
      </c>
      <c r="H760" s="38" t="s">
        <v>930</v>
      </c>
      <c r="I760" s="38" t="s">
        <v>944</v>
      </c>
      <c r="J760" s="38"/>
      <c r="K760" s="38"/>
    </row>
    <row r="761" s="1" customFormat="1" ht="21" customHeight="1" spans="1:11">
      <c r="A761" s="114"/>
      <c r="B761" s="113" t="s">
        <v>945</v>
      </c>
      <c r="C761" s="38" t="s">
        <v>946</v>
      </c>
      <c r="D761" s="36" t="s">
        <v>1348</v>
      </c>
      <c r="E761" s="37">
        <v>14</v>
      </c>
      <c r="F761" s="37">
        <v>14</v>
      </c>
      <c r="G761" s="38">
        <v>10</v>
      </c>
      <c r="H761" s="38">
        <v>10</v>
      </c>
      <c r="I761" s="38"/>
      <c r="J761" s="38"/>
      <c r="K761" s="38"/>
    </row>
    <row r="762" s="1" customFormat="1" ht="21" customHeight="1" spans="1:11">
      <c r="A762" s="114"/>
      <c r="B762" s="114"/>
      <c r="C762" s="114" t="s">
        <v>953</v>
      </c>
      <c r="D762" s="36" t="s">
        <v>1349</v>
      </c>
      <c r="E762" s="39">
        <v>1</v>
      </c>
      <c r="F762" s="39">
        <v>1</v>
      </c>
      <c r="G762" s="38">
        <v>20</v>
      </c>
      <c r="H762" s="38">
        <v>20</v>
      </c>
      <c r="I762" s="38"/>
      <c r="J762" s="38"/>
      <c r="K762" s="38"/>
    </row>
    <row r="763" s="1" customFormat="1" ht="21" customHeight="1" spans="1:11">
      <c r="A763" s="114"/>
      <c r="B763" s="114"/>
      <c r="C763" s="113" t="s">
        <v>960</v>
      </c>
      <c r="D763" s="36" t="s">
        <v>1350</v>
      </c>
      <c r="E763" s="39">
        <v>1</v>
      </c>
      <c r="F763" s="39">
        <v>1</v>
      </c>
      <c r="G763" s="38">
        <v>20</v>
      </c>
      <c r="H763" s="38">
        <v>20</v>
      </c>
      <c r="I763" s="38"/>
      <c r="J763" s="38"/>
      <c r="K763" s="38"/>
    </row>
    <row r="764" s="1" customFormat="1" ht="51" customHeight="1" spans="1:11">
      <c r="A764" s="114"/>
      <c r="B764" s="38" t="s">
        <v>968</v>
      </c>
      <c r="C764" s="38" t="s">
        <v>969</v>
      </c>
      <c r="D764" s="132" t="s">
        <v>1242</v>
      </c>
      <c r="E764" s="133" t="s">
        <v>1243</v>
      </c>
      <c r="F764" s="38" t="s">
        <v>1243</v>
      </c>
      <c r="G764" s="38">
        <v>15</v>
      </c>
      <c r="H764" s="38">
        <v>8</v>
      </c>
      <c r="I764" s="38"/>
      <c r="J764" s="38"/>
      <c r="K764" s="38"/>
    </row>
    <row r="765" s="1" customFormat="1" ht="40" customHeight="1" spans="1:11">
      <c r="A765" s="114"/>
      <c r="B765" s="38"/>
      <c r="C765" s="38" t="s">
        <v>972</v>
      </c>
      <c r="D765" s="36" t="s">
        <v>1329</v>
      </c>
      <c r="E765" s="39" t="s">
        <v>1281</v>
      </c>
      <c r="F765" s="39" t="s">
        <v>1281</v>
      </c>
      <c r="G765" s="38">
        <v>15</v>
      </c>
      <c r="H765" s="38">
        <v>10</v>
      </c>
      <c r="I765" s="38"/>
      <c r="J765" s="38"/>
      <c r="K765" s="38"/>
    </row>
    <row r="766" s="1" customFormat="1" ht="40" customHeight="1" spans="1:11">
      <c r="A766" s="114"/>
      <c r="B766" s="38" t="s">
        <v>977</v>
      </c>
      <c r="C766" s="38" t="s">
        <v>978</v>
      </c>
      <c r="D766" s="36" t="s">
        <v>1351</v>
      </c>
      <c r="E766" s="39" t="s">
        <v>1219</v>
      </c>
      <c r="F766" s="39">
        <v>0.95</v>
      </c>
      <c r="G766" s="38">
        <v>5</v>
      </c>
      <c r="H766" s="38">
        <v>5</v>
      </c>
      <c r="I766" s="38"/>
      <c r="J766" s="38"/>
      <c r="K766" s="38"/>
    </row>
    <row r="767" s="1" customFormat="1" ht="40" customHeight="1" spans="1:11">
      <c r="A767" s="114"/>
      <c r="B767" s="38"/>
      <c r="C767" s="38"/>
      <c r="D767" s="36" t="s">
        <v>1245</v>
      </c>
      <c r="E767" s="39" t="s">
        <v>1219</v>
      </c>
      <c r="F767" s="39">
        <v>0.9</v>
      </c>
      <c r="G767" s="38">
        <v>5</v>
      </c>
      <c r="H767" s="38">
        <v>5</v>
      </c>
      <c r="I767" s="38"/>
      <c r="J767" s="38"/>
      <c r="K767" s="38"/>
    </row>
    <row r="768" s="1" customFormat="1" ht="29" customHeight="1" spans="1:11">
      <c r="A768" s="115"/>
      <c r="B768" s="116" t="s">
        <v>982</v>
      </c>
      <c r="C768" s="104"/>
      <c r="D768" s="104"/>
      <c r="E768" s="104"/>
      <c r="F768" s="103"/>
      <c r="G768" s="38">
        <f>SUM(G761:G767)</f>
        <v>90</v>
      </c>
      <c r="H768" s="38">
        <f>SUM(H761:H767)</f>
        <v>78</v>
      </c>
      <c r="I768" s="116"/>
      <c r="J768" s="104"/>
      <c r="K768" s="103"/>
    </row>
    <row r="769" s="1" customFormat="1" ht="27" customHeight="1" spans="1:11">
      <c r="A769" s="38" t="s">
        <v>1230</v>
      </c>
      <c r="B769" s="38"/>
      <c r="C769" s="38"/>
      <c r="D769" s="38"/>
      <c r="E769" s="38"/>
      <c r="F769" s="38"/>
      <c r="G769" s="117">
        <f>SUM(G761:G767)+I753</f>
        <v>100</v>
      </c>
      <c r="H769" s="38">
        <f>SUM(H761:H767)+K753</f>
        <v>88</v>
      </c>
      <c r="I769" s="38"/>
      <c r="J769" s="38"/>
      <c r="K769" s="38"/>
    </row>
    <row r="770" s="1" customFormat="1" ht="40" customHeight="1" spans="1:11">
      <c r="A770" s="38" t="s">
        <v>984</v>
      </c>
      <c r="B770" s="36" t="s">
        <v>1352</v>
      </c>
      <c r="C770" s="36"/>
      <c r="D770" s="36"/>
      <c r="E770" s="36"/>
      <c r="F770" s="36"/>
      <c r="G770" s="36"/>
      <c r="H770" s="36"/>
      <c r="I770" s="36"/>
      <c r="J770" s="36"/>
      <c r="K770" s="36"/>
    </row>
    <row r="771" s="1" customFormat="1" spans="1:11">
      <c r="A771" s="13" t="s">
        <v>986</v>
      </c>
      <c r="B771" s="13"/>
      <c r="C771" s="13"/>
      <c r="D771" s="13"/>
      <c r="E771" s="13"/>
      <c r="F771" s="13"/>
      <c r="G771" s="13"/>
      <c r="H771" s="13"/>
      <c r="I771" s="13"/>
      <c r="J771" s="13"/>
      <c r="K771" s="13"/>
    </row>
    <row r="772" s="1" customFormat="1" ht="117" customHeight="1" spans="1:11">
      <c r="A772" s="118" t="s">
        <v>1132</v>
      </c>
      <c r="B772" s="118"/>
      <c r="C772" s="118"/>
      <c r="D772" s="118"/>
      <c r="E772" s="118"/>
      <c r="F772" s="118"/>
      <c r="G772" s="118"/>
      <c r="H772" s="118"/>
      <c r="I772" s="118"/>
      <c r="J772" s="118"/>
      <c r="K772" s="118"/>
    </row>
    <row r="773" s="1" customFormat="1" ht="18" customHeight="1" spans="1:11">
      <c r="A773" s="118"/>
      <c r="B773" s="118"/>
      <c r="C773" s="118"/>
      <c r="D773" s="118"/>
      <c r="E773" s="118"/>
      <c r="F773" s="118"/>
      <c r="G773" s="118"/>
      <c r="H773" s="118"/>
      <c r="I773" s="118"/>
      <c r="J773" s="118"/>
      <c r="K773" s="118"/>
    </row>
    <row r="774" s="1" customFormat="1" ht="18" customHeight="1" spans="1:11">
      <c r="A774" s="118"/>
      <c r="B774" s="118"/>
      <c r="C774" s="118"/>
      <c r="D774" s="118"/>
      <c r="E774" s="118"/>
      <c r="F774" s="118"/>
      <c r="G774" s="118"/>
      <c r="H774" s="118"/>
      <c r="I774" s="118"/>
      <c r="J774" s="118"/>
      <c r="K774" s="118" t="s">
        <v>988</v>
      </c>
    </row>
    <row r="775" s="1" customFormat="1" ht="27" customHeight="1" spans="1:11">
      <c r="A775" s="11" t="s">
        <v>989</v>
      </c>
      <c r="B775" s="11"/>
      <c r="C775" s="11"/>
      <c r="D775" s="11"/>
      <c r="E775" s="11"/>
      <c r="F775" s="11"/>
      <c r="G775" s="11"/>
      <c r="H775" s="11"/>
      <c r="I775" s="11"/>
      <c r="J775" s="11"/>
      <c r="K775" s="11"/>
    </row>
    <row r="776" s="2" customFormat="1" ht="25" customHeight="1" spans="1:11">
      <c r="A776" s="157" t="s">
        <v>1353</v>
      </c>
      <c r="B776" s="157"/>
      <c r="C776" s="157"/>
      <c r="D776" s="157"/>
      <c r="E776" s="157"/>
      <c r="F776" s="157"/>
      <c r="G776" s="157"/>
      <c r="H776" s="157"/>
      <c r="I776" s="157"/>
      <c r="J776" s="157"/>
      <c r="K776" s="157"/>
    </row>
    <row r="777" s="2" customFormat="1" ht="19" customHeight="1" spans="1:11">
      <c r="A777" s="13" t="s">
        <v>991</v>
      </c>
      <c r="B777" s="13"/>
      <c r="C777" s="13"/>
      <c r="D777" s="13"/>
      <c r="E777" s="13"/>
      <c r="F777" s="13"/>
      <c r="G777" s="13"/>
      <c r="H777" s="13"/>
      <c r="I777" s="13"/>
      <c r="J777" s="13"/>
      <c r="K777" s="13"/>
    </row>
    <row r="778" s="1" customFormat="1" spans="1:11">
      <c r="A778" s="38" t="s">
        <v>992</v>
      </c>
      <c r="B778" s="38"/>
      <c r="C778" s="38"/>
      <c r="D778" s="38" t="s">
        <v>1354</v>
      </c>
      <c r="E778" s="38"/>
      <c r="F778" s="38"/>
      <c r="G778" s="38"/>
      <c r="H778" s="38"/>
      <c r="I778" s="38"/>
      <c r="J778" s="38"/>
      <c r="K778" s="38"/>
    </row>
    <row r="779" s="1" customFormat="1" spans="1:11">
      <c r="A779" s="38" t="s">
        <v>919</v>
      </c>
      <c r="B779" s="38"/>
      <c r="C779" s="38"/>
      <c r="D779" s="38" t="s">
        <v>1027</v>
      </c>
      <c r="E779" s="38"/>
      <c r="F779" s="38" t="s">
        <v>921</v>
      </c>
      <c r="G779" s="38" t="s">
        <v>1188</v>
      </c>
      <c r="H779" s="38"/>
      <c r="I779" s="38"/>
      <c r="J779" s="38"/>
      <c r="K779" s="38"/>
    </row>
    <row r="780" s="1" customFormat="1" spans="1:11">
      <c r="A780" s="38" t="s">
        <v>996</v>
      </c>
      <c r="B780" s="38"/>
      <c r="C780" s="38"/>
      <c r="D780" s="38" t="s">
        <v>924</v>
      </c>
      <c r="E780" s="38" t="s">
        <v>925</v>
      </c>
      <c r="F780" s="38" t="s">
        <v>1117</v>
      </c>
      <c r="G780" s="38" t="s">
        <v>1118</v>
      </c>
      <c r="H780" s="38"/>
      <c r="I780" s="38" t="s">
        <v>928</v>
      </c>
      <c r="J780" s="38" t="s">
        <v>929</v>
      </c>
      <c r="K780" s="38" t="s">
        <v>930</v>
      </c>
    </row>
    <row r="781" s="1" customFormat="1" spans="1:11">
      <c r="A781" s="38"/>
      <c r="B781" s="38"/>
      <c r="C781" s="38"/>
      <c r="D781" s="38" t="s">
        <v>931</v>
      </c>
      <c r="E781" s="110">
        <v>180000</v>
      </c>
      <c r="F781" s="26">
        <f>F784</f>
        <v>176178.14</v>
      </c>
      <c r="G781" s="26">
        <f t="shared" ref="G781:G784" si="6">F781</f>
        <v>176178.14</v>
      </c>
      <c r="H781" s="26"/>
      <c r="I781" s="38">
        <v>10</v>
      </c>
      <c r="J781" s="119">
        <f>G781/F781</f>
        <v>1</v>
      </c>
      <c r="K781" s="111">
        <f>J781*I781</f>
        <v>10</v>
      </c>
    </row>
    <row r="782" s="1" customFormat="1" ht="19.5" spans="1:11">
      <c r="A782" s="38"/>
      <c r="B782" s="38"/>
      <c r="C782" s="38"/>
      <c r="D782" s="38" t="s">
        <v>999</v>
      </c>
      <c r="E782" s="110"/>
      <c r="F782" s="134"/>
      <c r="G782" s="26">
        <f t="shared" si="6"/>
        <v>0</v>
      </c>
      <c r="H782" s="26"/>
      <c r="I782" s="38" t="s">
        <v>826</v>
      </c>
      <c r="J782" s="38" t="s">
        <v>826</v>
      </c>
      <c r="K782" s="38" t="s">
        <v>826</v>
      </c>
    </row>
    <row r="783" s="1" customFormat="1" ht="19.5" spans="1:11">
      <c r="A783" s="38"/>
      <c r="B783" s="38"/>
      <c r="C783" s="38"/>
      <c r="D783" s="112" t="s">
        <v>1000</v>
      </c>
      <c r="E783" s="110"/>
      <c r="F783" s="134"/>
      <c r="G783" s="26">
        <f t="shared" si="6"/>
        <v>0</v>
      </c>
      <c r="H783" s="26"/>
      <c r="I783" s="38" t="s">
        <v>826</v>
      </c>
      <c r="J783" s="38" t="s">
        <v>826</v>
      </c>
      <c r="K783" s="38" t="s">
        <v>826</v>
      </c>
    </row>
    <row r="784" s="1" customFormat="1" spans="1:11">
      <c r="A784" s="38"/>
      <c r="B784" s="38"/>
      <c r="C784" s="38"/>
      <c r="D784" s="112" t="s">
        <v>1001</v>
      </c>
      <c r="E784" s="158">
        <v>180000</v>
      </c>
      <c r="F784" s="158">
        <v>176178.14</v>
      </c>
      <c r="G784" s="26">
        <f t="shared" si="6"/>
        <v>176178.14</v>
      </c>
      <c r="H784" s="26"/>
      <c r="I784" s="38" t="s">
        <v>826</v>
      </c>
      <c r="J784" s="38" t="s">
        <v>826</v>
      </c>
      <c r="K784" s="38" t="s">
        <v>826</v>
      </c>
    </row>
    <row r="785" s="1" customFormat="1" spans="1:11">
      <c r="A785" s="38"/>
      <c r="B785" s="38"/>
      <c r="C785" s="38"/>
      <c r="D785" s="38" t="s">
        <v>932</v>
      </c>
      <c r="E785" s="110"/>
      <c r="F785" s="110"/>
      <c r="G785" s="38"/>
      <c r="H785" s="38"/>
      <c r="I785" s="38" t="s">
        <v>826</v>
      </c>
      <c r="J785" s="38" t="s">
        <v>826</v>
      </c>
      <c r="K785" s="38" t="s">
        <v>826</v>
      </c>
    </row>
    <row r="786" s="1" customFormat="1" spans="1:11">
      <c r="A786" s="38" t="s">
        <v>933</v>
      </c>
      <c r="B786" s="38" t="s">
        <v>934</v>
      </c>
      <c r="C786" s="38"/>
      <c r="D786" s="38"/>
      <c r="E786" s="38"/>
      <c r="F786" s="38" t="s">
        <v>935</v>
      </c>
      <c r="G786" s="38"/>
      <c r="H786" s="38"/>
      <c r="I786" s="38"/>
      <c r="J786" s="38"/>
      <c r="K786" s="38"/>
    </row>
    <row r="787" s="1" customFormat="1" ht="55" customHeight="1" spans="1:11">
      <c r="A787" s="38"/>
      <c r="B787" s="36" t="s">
        <v>1248</v>
      </c>
      <c r="C787" s="36"/>
      <c r="D787" s="36"/>
      <c r="E787" s="36"/>
      <c r="F787" s="38" t="s">
        <v>1355</v>
      </c>
      <c r="G787" s="38"/>
      <c r="H787" s="38"/>
      <c r="I787" s="38"/>
      <c r="J787" s="38"/>
      <c r="K787" s="38"/>
    </row>
    <row r="788" s="1" customFormat="1" ht="55" customHeight="1" spans="1:11">
      <c r="A788" s="113" t="s">
        <v>938</v>
      </c>
      <c r="B788" s="38" t="s">
        <v>939</v>
      </c>
      <c r="C788" s="38" t="s">
        <v>940</v>
      </c>
      <c r="D788" s="38" t="s">
        <v>941</v>
      </c>
      <c r="E788" s="38" t="s">
        <v>942</v>
      </c>
      <c r="F788" s="38" t="s">
        <v>943</v>
      </c>
      <c r="G788" s="38" t="s">
        <v>928</v>
      </c>
      <c r="H788" s="38" t="s">
        <v>930</v>
      </c>
      <c r="I788" s="38" t="s">
        <v>944</v>
      </c>
      <c r="J788" s="38"/>
      <c r="K788" s="38"/>
    </row>
    <row r="789" s="1" customFormat="1" ht="27" customHeight="1" spans="1:11">
      <c r="A789" s="114"/>
      <c r="B789" s="113" t="s">
        <v>945</v>
      </c>
      <c r="C789" s="38" t="s">
        <v>946</v>
      </c>
      <c r="D789" s="159" t="s">
        <v>1356</v>
      </c>
      <c r="E789" s="37">
        <v>5</v>
      </c>
      <c r="F789" s="37">
        <v>5</v>
      </c>
      <c r="G789" s="38">
        <v>10</v>
      </c>
      <c r="H789" s="38">
        <v>10</v>
      </c>
      <c r="I789" s="38"/>
      <c r="J789" s="38"/>
      <c r="K789" s="38"/>
    </row>
    <row r="790" s="1" customFormat="1" ht="27" customHeight="1" spans="1:11">
      <c r="A790" s="114"/>
      <c r="B790" s="114"/>
      <c r="C790" s="114" t="s">
        <v>953</v>
      </c>
      <c r="D790" s="36" t="s">
        <v>1350</v>
      </c>
      <c r="E790" s="39">
        <v>1</v>
      </c>
      <c r="F790" s="39">
        <v>1</v>
      </c>
      <c r="G790" s="38">
        <v>20</v>
      </c>
      <c r="H790" s="38">
        <v>20</v>
      </c>
      <c r="I790" s="38"/>
      <c r="J790" s="38"/>
      <c r="K790" s="38"/>
    </row>
    <row r="791" s="1" customFormat="1" ht="27" customHeight="1" spans="1:11">
      <c r="A791" s="114"/>
      <c r="B791" s="114"/>
      <c r="C791" s="113" t="s">
        <v>960</v>
      </c>
      <c r="D791" s="36" t="s">
        <v>950</v>
      </c>
      <c r="E791" s="39">
        <v>1</v>
      </c>
      <c r="F791" s="39">
        <v>1</v>
      </c>
      <c r="G791" s="38">
        <v>20</v>
      </c>
      <c r="H791" s="38">
        <v>20</v>
      </c>
      <c r="I791" s="38"/>
      <c r="J791" s="38"/>
      <c r="K791" s="38"/>
    </row>
    <row r="792" s="1" customFormat="1" ht="27" customHeight="1" spans="1:11">
      <c r="A792" s="114"/>
      <c r="B792" s="38" t="s">
        <v>968</v>
      </c>
      <c r="C792" s="38" t="s">
        <v>969</v>
      </c>
      <c r="D792" s="36" t="s">
        <v>1357</v>
      </c>
      <c r="E792" s="39">
        <v>1</v>
      </c>
      <c r="F792" s="39">
        <v>1</v>
      </c>
      <c r="G792" s="38">
        <v>10</v>
      </c>
      <c r="H792" s="38">
        <v>10</v>
      </c>
      <c r="I792" s="38"/>
      <c r="J792" s="38"/>
      <c r="K792" s="38"/>
    </row>
    <row r="793" s="1" customFormat="1" ht="27" customHeight="1" spans="1:11">
      <c r="A793" s="114"/>
      <c r="B793" s="38"/>
      <c r="C793" s="38" t="s">
        <v>972</v>
      </c>
      <c r="D793" s="36" t="s">
        <v>1329</v>
      </c>
      <c r="E793" s="39" t="s">
        <v>1281</v>
      </c>
      <c r="F793" s="39" t="s">
        <v>1281</v>
      </c>
      <c r="G793" s="38">
        <v>10</v>
      </c>
      <c r="H793" s="38">
        <v>8</v>
      </c>
      <c r="I793" s="38"/>
      <c r="J793" s="38"/>
      <c r="K793" s="38"/>
    </row>
    <row r="794" s="1" customFormat="1" ht="27" customHeight="1" spans="1:11">
      <c r="A794" s="114"/>
      <c r="B794" s="113"/>
      <c r="C794" s="113"/>
      <c r="D794" s="36" t="s">
        <v>1129</v>
      </c>
      <c r="E794" s="39" t="s">
        <v>1219</v>
      </c>
      <c r="F794" s="119">
        <v>0.9</v>
      </c>
      <c r="G794" s="38">
        <v>10</v>
      </c>
      <c r="H794" s="38">
        <v>8</v>
      </c>
      <c r="I794" s="38"/>
      <c r="J794" s="38"/>
      <c r="K794" s="38"/>
    </row>
    <row r="795" s="1" customFormat="1" ht="27" customHeight="1" spans="1:11">
      <c r="A795" s="114"/>
      <c r="B795" s="38" t="s">
        <v>977</v>
      </c>
      <c r="C795" s="38" t="s">
        <v>978</v>
      </c>
      <c r="D795" s="36" t="s">
        <v>1260</v>
      </c>
      <c r="E795" s="39" t="s">
        <v>1219</v>
      </c>
      <c r="F795" s="39">
        <v>0.9</v>
      </c>
      <c r="G795" s="38">
        <v>5</v>
      </c>
      <c r="H795" s="38">
        <v>4</v>
      </c>
      <c r="I795" s="38"/>
      <c r="J795" s="38"/>
      <c r="K795" s="38"/>
    </row>
    <row r="796" s="1" customFormat="1" ht="27" customHeight="1" spans="1:11">
      <c r="A796" s="114"/>
      <c r="B796" s="38"/>
      <c r="C796" s="38"/>
      <c r="D796" s="36" t="s">
        <v>1358</v>
      </c>
      <c r="E796" s="39" t="s">
        <v>1219</v>
      </c>
      <c r="F796" s="39">
        <v>0.9</v>
      </c>
      <c r="G796" s="38">
        <v>5</v>
      </c>
      <c r="H796" s="38">
        <v>4</v>
      </c>
      <c r="I796" s="38"/>
      <c r="J796" s="38"/>
      <c r="K796" s="38"/>
    </row>
    <row r="797" s="1" customFormat="1" ht="27" customHeight="1" spans="1:11">
      <c r="A797" s="115"/>
      <c r="B797" s="116" t="s">
        <v>982</v>
      </c>
      <c r="C797" s="104"/>
      <c r="D797" s="104"/>
      <c r="E797" s="104"/>
      <c r="F797" s="103"/>
      <c r="G797" s="38">
        <f>SUM(G789:G796)</f>
        <v>90</v>
      </c>
      <c r="H797" s="38">
        <f>SUM(H789:H796)</f>
        <v>84</v>
      </c>
      <c r="I797" s="116"/>
      <c r="J797" s="104"/>
      <c r="K797" s="103"/>
    </row>
    <row r="798" s="1" customFormat="1" ht="25" customHeight="1" spans="1:11">
      <c r="A798" s="38" t="s">
        <v>1230</v>
      </c>
      <c r="B798" s="38"/>
      <c r="C798" s="38"/>
      <c r="D798" s="38"/>
      <c r="E798" s="38"/>
      <c r="F798" s="38"/>
      <c r="G798" s="117">
        <f>SUM(G789:G796)+I781</f>
        <v>100</v>
      </c>
      <c r="H798" s="38">
        <f>SUM(H789:H796)+K781</f>
        <v>94</v>
      </c>
      <c r="I798" s="38"/>
      <c r="J798" s="38"/>
      <c r="K798" s="38"/>
    </row>
    <row r="799" s="1" customFormat="1" ht="25" customHeight="1" spans="1:11">
      <c r="A799" s="38" t="s">
        <v>984</v>
      </c>
      <c r="B799" s="36" t="s">
        <v>1298</v>
      </c>
      <c r="C799" s="36"/>
      <c r="D799" s="36"/>
      <c r="E799" s="36"/>
      <c r="F799" s="36"/>
      <c r="G799" s="36"/>
      <c r="H799" s="36"/>
      <c r="I799" s="36"/>
      <c r="J799" s="36"/>
      <c r="K799" s="36"/>
    </row>
    <row r="800" s="1" customFormat="1" ht="17" customHeight="1" spans="1:11">
      <c r="A800" s="13" t="s">
        <v>986</v>
      </c>
      <c r="B800" s="13"/>
      <c r="C800" s="13"/>
      <c r="D800" s="13"/>
      <c r="E800" s="13"/>
      <c r="F800" s="13"/>
      <c r="G800" s="13"/>
      <c r="H800" s="13"/>
      <c r="I800" s="13"/>
      <c r="J800" s="13"/>
      <c r="K800" s="13"/>
    </row>
    <row r="801" s="1" customFormat="1" ht="122" customHeight="1" spans="1:11">
      <c r="A801" s="118" t="s">
        <v>1132</v>
      </c>
      <c r="B801" s="118"/>
      <c r="C801" s="118"/>
      <c r="D801" s="118"/>
      <c r="E801" s="118"/>
      <c r="F801" s="118"/>
      <c r="G801" s="118"/>
      <c r="H801" s="118"/>
      <c r="I801" s="118"/>
      <c r="J801" s="118"/>
      <c r="K801" s="118"/>
    </row>
    <row r="802" s="1" customFormat="1" ht="23" customHeight="1" spans="1:11">
      <c r="A802" s="118"/>
      <c r="B802" s="118"/>
      <c r="C802" s="118"/>
      <c r="D802" s="118"/>
      <c r="E802" s="118"/>
      <c r="F802" s="118"/>
      <c r="G802" s="118"/>
      <c r="H802" s="118"/>
      <c r="I802" s="118"/>
      <c r="J802" s="118"/>
      <c r="K802" s="118"/>
    </row>
    <row r="803" s="1" customFormat="1" ht="23" customHeight="1" spans="1:11">
      <c r="A803" s="118"/>
      <c r="B803" s="118"/>
      <c r="C803" s="118"/>
      <c r="D803" s="118"/>
      <c r="E803" s="118"/>
      <c r="F803" s="118"/>
      <c r="G803" s="118"/>
      <c r="H803" s="118"/>
      <c r="I803" s="118"/>
      <c r="J803" s="118"/>
      <c r="K803" s="118" t="s">
        <v>988</v>
      </c>
    </row>
    <row r="804" s="1" customFormat="1" ht="28.5" spans="1:11">
      <c r="A804" s="11" t="s">
        <v>989</v>
      </c>
      <c r="B804" s="11"/>
      <c r="C804" s="11"/>
      <c r="D804" s="11"/>
      <c r="E804" s="11"/>
      <c r="F804" s="11"/>
      <c r="G804" s="11"/>
      <c r="H804" s="11"/>
      <c r="I804" s="11"/>
      <c r="J804" s="11"/>
      <c r="K804" s="11"/>
    </row>
    <row r="805" s="1" customFormat="1" spans="1:11">
      <c r="A805" s="157" t="s">
        <v>1359</v>
      </c>
      <c r="B805" s="157"/>
      <c r="C805" s="157"/>
      <c r="D805" s="157"/>
      <c r="E805" s="157"/>
      <c r="F805" s="157"/>
      <c r="G805" s="157"/>
      <c r="H805" s="157"/>
      <c r="I805" s="157"/>
      <c r="J805" s="157"/>
      <c r="K805" s="157"/>
    </row>
    <row r="806" s="1" customFormat="1" spans="1:11">
      <c r="A806" s="13" t="s">
        <v>991</v>
      </c>
      <c r="B806" s="13"/>
      <c r="C806" s="13"/>
      <c r="D806" s="13"/>
      <c r="E806" s="13"/>
      <c r="F806" s="13"/>
      <c r="G806" s="13"/>
      <c r="H806" s="13"/>
      <c r="I806" s="13"/>
      <c r="J806" s="13"/>
      <c r="K806" s="13"/>
    </row>
    <row r="807" s="2" customFormat="1" ht="25" customHeight="1" spans="1:11">
      <c r="A807" s="38" t="s">
        <v>992</v>
      </c>
      <c r="B807" s="38"/>
      <c r="C807" s="38"/>
      <c r="D807" s="38" t="s">
        <v>1360</v>
      </c>
      <c r="E807" s="38"/>
      <c r="F807" s="38"/>
      <c r="G807" s="38"/>
      <c r="H807" s="38"/>
      <c r="I807" s="38"/>
      <c r="J807" s="38"/>
      <c r="K807" s="38"/>
    </row>
    <row r="808" s="2" customFormat="1" ht="19" customHeight="1" spans="1:11">
      <c r="A808" s="38" t="s">
        <v>919</v>
      </c>
      <c r="B808" s="38"/>
      <c r="C808" s="38"/>
      <c r="D808" s="38" t="s">
        <v>1027</v>
      </c>
      <c r="E808" s="38"/>
      <c r="F808" s="38" t="s">
        <v>921</v>
      </c>
      <c r="G808" s="38" t="s">
        <v>1188</v>
      </c>
      <c r="H808" s="38"/>
      <c r="I808" s="38"/>
      <c r="J808" s="38"/>
      <c r="K808" s="38"/>
    </row>
    <row r="809" s="1" customFormat="1" spans="1:11">
      <c r="A809" s="38" t="s">
        <v>996</v>
      </c>
      <c r="B809" s="38"/>
      <c r="C809" s="38"/>
      <c r="D809" s="38" t="s">
        <v>924</v>
      </c>
      <c r="E809" s="38" t="s">
        <v>925</v>
      </c>
      <c r="F809" s="38" t="s">
        <v>1117</v>
      </c>
      <c r="G809" s="38" t="s">
        <v>1118</v>
      </c>
      <c r="H809" s="38"/>
      <c r="I809" s="38" t="s">
        <v>928</v>
      </c>
      <c r="J809" s="38" t="s">
        <v>929</v>
      </c>
      <c r="K809" s="38" t="s">
        <v>930</v>
      </c>
    </row>
    <row r="810" s="1" customFormat="1" spans="1:11">
      <c r="A810" s="38"/>
      <c r="B810" s="38"/>
      <c r="C810" s="38"/>
      <c r="D810" s="38" t="s">
        <v>931</v>
      </c>
      <c r="E810" s="38"/>
      <c r="F810" s="26">
        <v>191200</v>
      </c>
      <c r="G810" s="26">
        <f t="shared" ref="G810:G813" si="7">F810</f>
        <v>191200</v>
      </c>
      <c r="H810" s="26"/>
      <c r="I810" s="38">
        <v>10</v>
      </c>
      <c r="J810" s="119">
        <f>G810/F810</f>
        <v>1</v>
      </c>
      <c r="K810" s="111">
        <f>J810*I810</f>
        <v>10</v>
      </c>
    </row>
    <row r="811" s="1" customFormat="1" ht="19.5" spans="1:11">
      <c r="A811" s="38"/>
      <c r="B811" s="38"/>
      <c r="C811" s="38"/>
      <c r="D811" s="38" t="s">
        <v>999</v>
      </c>
      <c r="E811" s="38"/>
      <c r="F811" s="134"/>
      <c r="G811" s="26">
        <f t="shared" si="7"/>
        <v>0</v>
      </c>
      <c r="H811" s="26"/>
      <c r="I811" s="38" t="s">
        <v>826</v>
      </c>
      <c r="J811" s="38" t="s">
        <v>826</v>
      </c>
      <c r="K811" s="38" t="s">
        <v>826</v>
      </c>
    </row>
    <row r="812" s="1" customFormat="1" ht="19.5" spans="1:11">
      <c r="A812" s="38"/>
      <c r="B812" s="38"/>
      <c r="C812" s="38"/>
      <c r="D812" s="112" t="s">
        <v>1000</v>
      </c>
      <c r="E812" s="38"/>
      <c r="F812" s="134"/>
      <c r="G812" s="26">
        <f t="shared" si="7"/>
        <v>0</v>
      </c>
      <c r="H812" s="26"/>
      <c r="I812" s="38" t="s">
        <v>826</v>
      </c>
      <c r="J812" s="38" t="s">
        <v>826</v>
      </c>
      <c r="K812" s="38" t="s">
        <v>826</v>
      </c>
    </row>
    <row r="813" s="1" customFormat="1" ht="19.5" spans="1:11">
      <c r="A813" s="38"/>
      <c r="B813" s="38"/>
      <c r="C813" s="38"/>
      <c r="D813" s="112" t="s">
        <v>1001</v>
      </c>
      <c r="E813" s="38"/>
      <c r="F813" s="134"/>
      <c r="G813" s="26">
        <f t="shared" si="7"/>
        <v>0</v>
      </c>
      <c r="H813" s="26"/>
      <c r="I813" s="38" t="s">
        <v>826</v>
      </c>
      <c r="J813" s="38" t="s">
        <v>826</v>
      </c>
      <c r="K813" s="38" t="s">
        <v>826</v>
      </c>
    </row>
    <row r="814" s="1" customFormat="1" spans="1:11">
      <c r="A814" s="38"/>
      <c r="B814" s="38"/>
      <c r="C814" s="38"/>
      <c r="D814" s="38" t="s">
        <v>932</v>
      </c>
      <c r="E814" s="38"/>
      <c r="F814" s="110">
        <v>191200</v>
      </c>
      <c r="G814" s="110">
        <v>191200</v>
      </c>
      <c r="H814" s="110"/>
      <c r="I814" s="38" t="s">
        <v>826</v>
      </c>
      <c r="J814" s="38" t="s">
        <v>826</v>
      </c>
      <c r="K814" s="38" t="s">
        <v>826</v>
      </c>
    </row>
    <row r="815" s="1" customFormat="1" spans="1:11">
      <c r="A815" s="38" t="s">
        <v>933</v>
      </c>
      <c r="B815" s="38" t="s">
        <v>934</v>
      </c>
      <c r="C815" s="38"/>
      <c r="D815" s="38"/>
      <c r="E815" s="38"/>
      <c r="F815" s="38" t="s">
        <v>935</v>
      </c>
      <c r="G815" s="38"/>
      <c r="H815" s="38"/>
      <c r="I815" s="38"/>
      <c r="J815" s="38"/>
      <c r="K815" s="38"/>
    </row>
    <row r="816" s="1" customFormat="1" spans="1:11">
      <c r="A816" s="38"/>
      <c r="B816" s="36" t="s">
        <v>1361</v>
      </c>
      <c r="C816" s="36"/>
      <c r="D816" s="36"/>
      <c r="E816" s="36"/>
      <c r="F816" s="38" t="s">
        <v>1362</v>
      </c>
      <c r="G816" s="38"/>
      <c r="H816" s="38"/>
      <c r="I816" s="38"/>
      <c r="J816" s="38"/>
      <c r="K816" s="38"/>
    </row>
    <row r="817" s="1" customFormat="1" ht="27" customHeight="1" spans="1:11">
      <c r="A817" s="113" t="s">
        <v>938</v>
      </c>
      <c r="B817" s="38" t="s">
        <v>939</v>
      </c>
      <c r="C817" s="38" t="s">
        <v>940</v>
      </c>
      <c r="D817" s="38" t="s">
        <v>941</v>
      </c>
      <c r="E817" s="38" t="s">
        <v>942</v>
      </c>
      <c r="F817" s="38" t="s">
        <v>943</v>
      </c>
      <c r="G817" s="38" t="s">
        <v>928</v>
      </c>
      <c r="H817" s="38" t="s">
        <v>930</v>
      </c>
      <c r="I817" s="38" t="s">
        <v>944</v>
      </c>
      <c r="J817" s="38"/>
      <c r="K817" s="38"/>
    </row>
    <row r="818" s="1" customFormat="1" ht="34" customHeight="1" spans="1:11">
      <c r="A818" s="114"/>
      <c r="B818" s="113" t="s">
        <v>945</v>
      </c>
      <c r="C818" s="38" t="s">
        <v>946</v>
      </c>
      <c r="D818" s="36" t="s">
        <v>1363</v>
      </c>
      <c r="E818" s="37">
        <v>84</v>
      </c>
      <c r="F818" s="37">
        <v>84</v>
      </c>
      <c r="G818" s="38">
        <v>10</v>
      </c>
      <c r="H818" s="38">
        <v>10</v>
      </c>
      <c r="I818" s="38"/>
      <c r="J818" s="38"/>
      <c r="K818" s="38"/>
    </row>
    <row r="819" s="1" customFormat="1" spans="1:11">
      <c r="A819" s="114"/>
      <c r="B819" s="114"/>
      <c r="C819" s="114" t="s">
        <v>953</v>
      </c>
      <c r="D819" s="36" t="s">
        <v>1364</v>
      </c>
      <c r="E819" s="39">
        <v>1</v>
      </c>
      <c r="F819" s="39">
        <v>1</v>
      </c>
      <c r="G819" s="38">
        <v>20</v>
      </c>
      <c r="H819" s="38">
        <v>20</v>
      </c>
      <c r="I819" s="38"/>
      <c r="J819" s="38"/>
      <c r="K819" s="38"/>
    </row>
    <row r="820" s="1" customFormat="1" ht="28" customHeight="1" spans="1:11">
      <c r="A820" s="114"/>
      <c r="B820" s="114"/>
      <c r="C820" s="113" t="s">
        <v>960</v>
      </c>
      <c r="D820" s="36" t="s">
        <v>1365</v>
      </c>
      <c r="E820" s="39" t="s">
        <v>1366</v>
      </c>
      <c r="F820" s="148">
        <v>30</v>
      </c>
      <c r="G820" s="38">
        <v>20</v>
      </c>
      <c r="H820" s="38">
        <v>20</v>
      </c>
      <c r="I820" s="38"/>
      <c r="J820" s="38"/>
      <c r="K820" s="38"/>
    </row>
    <row r="821" s="1" customFormat="1" ht="28" customHeight="1" spans="1:11">
      <c r="A821" s="114"/>
      <c r="B821" s="38" t="s">
        <v>968</v>
      </c>
      <c r="C821" s="38" t="s">
        <v>969</v>
      </c>
      <c r="D821" s="36" t="s">
        <v>1367</v>
      </c>
      <c r="E821" s="39" t="s">
        <v>1243</v>
      </c>
      <c r="F821" s="38" t="s">
        <v>1243</v>
      </c>
      <c r="G821" s="38">
        <v>15</v>
      </c>
      <c r="H821" s="38">
        <v>10</v>
      </c>
      <c r="I821" s="38"/>
      <c r="J821" s="38"/>
      <c r="K821" s="38"/>
    </row>
    <row r="822" s="1" customFormat="1" ht="28" customHeight="1" spans="1:11">
      <c r="A822" s="114"/>
      <c r="B822" s="38"/>
      <c r="C822" s="38" t="s">
        <v>972</v>
      </c>
      <c r="D822" s="36" t="s">
        <v>1368</v>
      </c>
      <c r="E822" s="39" t="s">
        <v>1281</v>
      </c>
      <c r="F822" s="39" t="s">
        <v>1281</v>
      </c>
      <c r="G822" s="38">
        <v>15</v>
      </c>
      <c r="H822" s="38">
        <v>10</v>
      </c>
      <c r="I822" s="38"/>
      <c r="J822" s="38"/>
      <c r="K822" s="38"/>
    </row>
    <row r="823" s="1" customFormat="1" ht="45" customHeight="1" spans="1:11">
      <c r="A823" s="114"/>
      <c r="B823" s="38" t="s">
        <v>977</v>
      </c>
      <c r="C823" s="38" t="s">
        <v>978</v>
      </c>
      <c r="D823" s="36" t="s">
        <v>1284</v>
      </c>
      <c r="E823" s="39" t="s">
        <v>980</v>
      </c>
      <c r="F823" s="39">
        <v>0.95</v>
      </c>
      <c r="G823" s="38">
        <v>5</v>
      </c>
      <c r="H823" s="38">
        <v>5</v>
      </c>
      <c r="I823" s="38"/>
      <c r="J823" s="38"/>
      <c r="K823" s="38"/>
    </row>
    <row r="824" s="1" customFormat="1" ht="28" customHeight="1" spans="1:11">
      <c r="A824" s="114"/>
      <c r="B824" s="38"/>
      <c r="C824" s="38"/>
      <c r="D824" s="36" t="s">
        <v>981</v>
      </c>
      <c r="E824" s="39" t="s">
        <v>980</v>
      </c>
      <c r="F824" s="39">
        <v>0.95</v>
      </c>
      <c r="G824" s="38">
        <v>5</v>
      </c>
      <c r="H824" s="38">
        <v>5</v>
      </c>
      <c r="I824" s="38"/>
      <c r="J824" s="38"/>
      <c r="K824" s="38"/>
    </row>
    <row r="825" s="1" customFormat="1" ht="28" customHeight="1" spans="1:11">
      <c r="A825" s="115"/>
      <c r="B825" s="116" t="s">
        <v>982</v>
      </c>
      <c r="C825" s="104"/>
      <c r="D825" s="104"/>
      <c r="E825" s="104"/>
      <c r="F825" s="103"/>
      <c r="G825" s="38">
        <f>SUM(G818:G824)</f>
        <v>90</v>
      </c>
      <c r="H825" s="38">
        <f>SUM(H818:H824)</f>
        <v>80</v>
      </c>
      <c r="I825" s="116"/>
      <c r="J825" s="104"/>
      <c r="K825" s="103"/>
    </row>
    <row r="826" s="1" customFormat="1" ht="28" customHeight="1" spans="1:11">
      <c r="A826" s="38" t="s">
        <v>1230</v>
      </c>
      <c r="B826" s="38"/>
      <c r="C826" s="38"/>
      <c r="D826" s="38"/>
      <c r="E826" s="38"/>
      <c r="F826" s="38"/>
      <c r="G826" s="117">
        <f>SUM(G818:G824)+I810</f>
        <v>100</v>
      </c>
      <c r="H826" s="38">
        <f>SUM(H818:H824)+K810</f>
        <v>90</v>
      </c>
      <c r="I826" s="38"/>
      <c r="J826" s="38"/>
      <c r="K826" s="38"/>
    </row>
    <row r="827" s="1" customFormat="1" ht="29" customHeight="1" spans="1:11">
      <c r="A827" s="38" t="s">
        <v>984</v>
      </c>
      <c r="B827" s="38" t="s">
        <v>1369</v>
      </c>
      <c r="C827" s="38"/>
      <c r="D827" s="38"/>
      <c r="E827" s="38"/>
      <c r="F827" s="38"/>
      <c r="G827" s="38"/>
      <c r="H827" s="38"/>
      <c r="I827" s="38"/>
      <c r="J827" s="38"/>
      <c r="K827" s="38"/>
    </row>
    <row r="828" s="1" customFormat="1" spans="1:11">
      <c r="A828" s="13" t="s">
        <v>986</v>
      </c>
      <c r="B828" s="13"/>
      <c r="C828" s="13"/>
      <c r="D828" s="13"/>
      <c r="E828" s="13"/>
      <c r="F828" s="13"/>
      <c r="G828" s="13"/>
      <c r="H828" s="13"/>
      <c r="I828" s="13"/>
      <c r="J828" s="13"/>
      <c r="K828" s="13"/>
    </row>
    <row r="829" s="1" customFormat="1" ht="25" customHeight="1" spans="1:11">
      <c r="A829" s="118" t="s">
        <v>1132</v>
      </c>
      <c r="B829" s="118"/>
      <c r="C829" s="118"/>
      <c r="D829" s="118"/>
      <c r="E829" s="118"/>
      <c r="F829" s="118"/>
      <c r="G829" s="118"/>
      <c r="H829" s="118"/>
      <c r="I829" s="118"/>
      <c r="J829" s="118"/>
      <c r="K829" s="118"/>
    </row>
    <row r="830" s="1" customFormat="1" ht="132" customHeight="1" spans="1:11">
      <c r="A830" s="118" t="s">
        <v>1132</v>
      </c>
      <c r="B830" s="118"/>
      <c r="C830" s="118"/>
      <c r="D830" s="118"/>
      <c r="E830" s="118"/>
      <c r="F830" s="118"/>
      <c r="G830" s="118"/>
      <c r="H830" s="118"/>
      <c r="I830" s="118"/>
      <c r="J830" s="118"/>
      <c r="K830" s="118"/>
    </row>
    <row r="832" customFormat="1" spans="1:11">
      <c r="A832" s="1"/>
      <c r="B832" s="1"/>
      <c r="C832" s="1"/>
      <c r="D832" s="1"/>
      <c r="E832" s="1"/>
      <c r="F832" s="1"/>
      <c r="G832" s="1"/>
      <c r="H832" s="1"/>
      <c r="I832" s="1"/>
      <c r="J832" s="1"/>
      <c r="K832" s="1"/>
    </row>
    <row r="833" customFormat="1" spans="1:11">
      <c r="A833" s="1"/>
      <c r="B833" s="1"/>
      <c r="C833" s="1"/>
      <c r="D833" s="1"/>
      <c r="E833" s="1"/>
      <c r="F833" s="1"/>
      <c r="G833" s="1"/>
      <c r="H833" s="1"/>
      <c r="I833" s="1"/>
      <c r="J833" s="1"/>
      <c r="K833" s="1" t="s">
        <v>988</v>
      </c>
    </row>
    <row r="834" s="1" customFormat="1" ht="28.5" spans="1:11">
      <c r="A834" s="11" t="s">
        <v>989</v>
      </c>
      <c r="B834" s="11"/>
      <c r="C834" s="11"/>
      <c r="D834" s="11"/>
      <c r="E834" s="11"/>
      <c r="F834" s="11"/>
      <c r="G834" s="11"/>
      <c r="H834" s="11"/>
      <c r="I834" s="11"/>
      <c r="J834" s="11"/>
      <c r="K834" s="11"/>
    </row>
    <row r="835" s="2" customFormat="1" ht="25" customHeight="1" spans="1:11">
      <c r="A835" s="157" t="s">
        <v>1370</v>
      </c>
      <c r="B835" s="157"/>
      <c r="C835" s="157"/>
      <c r="D835" s="157"/>
      <c r="E835" s="157"/>
      <c r="F835" s="157"/>
      <c r="G835" s="157"/>
      <c r="H835" s="157"/>
      <c r="I835" s="157"/>
      <c r="J835" s="157"/>
      <c r="K835" s="157"/>
    </row>
    <row r="836" s="2" customFormat="1" ht="19" customHeight="1" spans="1:11">
      <c r="A836" s="13" t="s">
        <v>991</v>
      </c>
      <c r="B836" s="13"/>
      <c r="C836" s="13"/>
      <c r="D836" s="13"/>
      <c r="E836" s="13"/>
      <c r="F836" s="13"/>
      <c r="G836" s="13"/>
      <c r="H836" s="13"/>
      <c r="I836" s="13"/>
      <c r="J836" s="13"/>
      <c r="K836" s="13"/>
    </row>
    <row r="837" s="1" customFormat="1" spans="1:11">
      <c r="A837" s="38" t="s">
        <v>992</v>
      </c>
      <c r="B837" s="38"/>
      <c r="C837" s="38"/>
      <c r="D837" s="38" t="s">
        <v>1371</v>
      </c>
      <c r="E837" s="38"/>
      <c r="F837" s="38"/>
      <c r="G837" s="38"/>
      <c r="H837" s="38"/>
      <c r="I837" s="38"/>
      <c r="J837" s="38"/>
      <c r="K837" s="38"/>
    </row>
    <row r="838" s="1" customFormat="1" spans="1:11">
      <c r="A838" s="38" t="s">
        <v>919</v>
      </c>
      <c r="B838" s="38"/>
      <c r="C838" s="38"/>
      <c r="D838" s="38" t="s">
        <v>1027</v>
      </c>
      <c r="E838" s="38"/>
      <c r="F838" s="38" t="s">
        <v>921</v>
      </c>
      <c r="G838" s="38" t="s">
        <v>1188</v>
      </c>
      <c r="H838" s="38"/>
      <c r="I838" s="38"/>
      <c r="J838" s="38"/>
      <c r="K838" s="38"/>
    </row>
    <row r="839" s="1" customFormat="1" spans="1:11">
      <c r="A839" s="38" t="s">
        <v>996</v>
      </c>
      <c r="B839" s="38"/>
      <c r="C839" s="38"/>
      <c r="D839" s="38" t="s">
        <v>924</v>
      </c>
      <c r="E839" s="38" t="s">
        <v>925</v>
      </c>
      <c r="F839" s="38" t="s">
        <v>1117</v>
      </c>
      <c r="G839" s="38" t="s">
        <v>1118</v>
      </c>
      <c r="H839" s="38"/>
      <c r="I839" s="38" t="s">
        <v>928</v>
      </c>
      <c r="J839" s="38" t="s">
        <v>929</v>
      </c>
      <c r="K839" s="38" t="s">
        <v>930</v>
      </c>
    </row>
    <row r="840" s="1" customFormat="1" spans="1:11">
      <c r="A840" s="38"/>
      <c r="B840" s="38"/>
      <c r="C840" s="38"/>
      <c r="D840" s="38" t="s">
        <v>931</v>
      </c>
      <c r="E840" s="38"/>
      <c r="F840" s="26">
        <f>F843</f>
        <v>1554972</v>
      </c>
      <c r="G840" s="26">
        <f t="shared" ref="G840:G843" si="8">F840</f>
        <v>1554972</v>
      </c>
      <c r="H840" s="26"/>
      <c r="I840" s="38">
        <v>10</v>
      </c>
      <c r="J840" s="119">
        <f>G840/F840</f>
        <v>1</v>
      </c>
      <c r="K840" s="111">
        <f>J840*I840</f>
        <v>10</v>
      </c>
    </row>
    <row r="841" s="1" customFormat="1" ht="19.5" spans="1:11">
      <c r="A841" s="38"/>
      <c r="B841" s="38"/>
      <c r="C841" s="38"/>
      <c r="D841" s="38" t="s">
        <v>999</v>
      </c>
      <c r="E841" s="38"/>
      <c r="F841" s="154"/>
      <c r="G841" s="26">
        <f t="shared" si="8"/>
        <v>0</v>
      </c>
      <c r="H841" s="26"/>
      <c r="I841" s="38" t="s">
        <v>826</v>
      </c>
      <c r="J841" s="38" t="s">
        <v>826</v>
      </c>
      <c r="K841" s="38" t="s">
        <v>826</v>
      </c>
    </row>
    <row r="842" s="1" customFormat="1" ht="19.5" spans="1:11">
      <c r="A842" s="38"/>
      <c r="B842" s="38"/>
      <c r="C842" s="38"/>
      <c r="D842" s="112" t="s">
        <v>1000</v>
      </c>
      <c r="E842" s="38"/>
      <c r="F842" s="154"/>
      <c r="G842" s="26">
        <f t="shared" si="8"/>
        <v>0</v>
      </c>
      <c r="H842" s="26"/>
      <c r="I842" s="38" t="s">
        <v>826</v>
      </c>
      <c r="J842" s="38" t="s">
        <v>826</v>
      </c>
      <c r="K842" s="38" t="s">
        <v>826</v>
      </c>
    </row>
    <row r="843" s="1" customFormat="1" spans="1:11">
      <c r="A843" s="38"/>
      <c r="B843" s="38"/>
      <c r="C843" s="38"/>
      <c r="D843" s="112" t="s">
        <v>1001</v>
      </c>
      <c r="E843" s="38"/>
      <c r="F843" s="126">
        <v>1554972</v>
      </c>
      <c r="G843" s="26">
        <f t="shared" si="8"/>
        <v>1554972</v>
      </c>
      <c r="H843" s="26"/>
      <c r="I843" s="38" t="s">
        <v>826</v>
      </c>
      <c r="J843" s="38" t="s">
        <v>826</v>
      </c>
      <c r="K843" s="38" t="s">
        <v>826</v>
      </c>
    </row>
    <row r="844" s="1" customFormat="1" ht="19.5" spans="1:11">
      <c r="A844" s="38"/>
      <c r="B844" s="38"/>
      <c r="C844" s="38"/>
      <c r="D844" s="38" t="s">
        <v>932</v>
      </c>
      <c r="E844" s="38"/>
      <c r="F844" s="154"/>
      <c r="G844" s="38"/>
      <c r="H844" s="38"/>
      <c r="I844" s="38" t="s">
        <v>826</v>
      </c>
      <c r="J844" s="38" t="s">
        <v>826</v>
      </c>
      <c r="K844" s="38" t="s">
        <v>826</v>
      </c>
    </row>
    <row r="845" s="1" customFormat="1" spans="1:11">
      <c r="A845" s="38" t="s">
        <v>933</v>
      </c>
      <c r="B845" s="38" t="s">
        <v>934</v>
      </c>
      <c r="C845" s="38"/>
      <c r="D845" s="38"/>
      <c r="E845" s="38"/>
      <c r="F845" s="38" t="s">
        <v>935</v>
      </c>
      <c r="G845" s="38"/>
      <c r="H845" s="38"/>
      <c r="I845" s="38"/>
      <c r="J845" s="38"/>
      <c r="K845" s="38"/>
    </row>
    <row r="846" s="1" customFormat="1" ht="49" customHeight="1" spans="1:11">
      <c r="A846" s="38"/>
      <c r="B846" s="36" t="s">
        <v>1372</v>
      </c>
      <c r="C846" s="36"/>
      <c r="D846" s="36"/>
      <c r="E846" s="36"/>
      <c r="F846" s="38" t="s">
        <v>1373</v>
      </c>
      <c r="G846" s="38"/>
      <c r="H846" s="38"/>
      <c r="I846" s="38"/>
      <c r="J846" s="38"/>
      <c r="K846" s="38"/>
    </row>
    <row r="847" s="1" customFormat="1" ht="23" customHeight="1" spans="1:11">
      <c r="A847" s="113"/>
      <c r="B847" s="38" t="s">
        <v>939</v>
      </c>
      <c r="C847" s="38" t="s">
        <v>940</v>
      </c>
      <c r="D847" s="38" t="s">
        <v>941</v>
      </c>
      <c r="E847" s="38" t="s">
        <v>942</v>
      </c>
      <c r="F847" s="38" t="s">
        <v>943</v>
      </c>
      <c r="G847" s="38" t="s">
        <v>928</v>
      </c>
      <c r="H847" s="38" t="s">
        <v>930</v>
      </c>
      <c r="I847" s="38" t="s">
        <v>944</v>
      </c>
      <c r="J847" s="38"/>
      <c r="K847" s="38"/>
    </row>
    <row r="848" s="1" customFormat="1" ht="28" customHeight="1" spans="1:11">
      <c r="A848" s="114"/>
      <c r="B848" s="113" t="s">
        <v>945</v>
      </c>
      <c r="C848" s="38" t="s">
        <v>946</v>
      </c>
      <c r="D848" s="36" t="s">
        <v>1374</v>
      </c>
      <c r="E848" s="37" t="s">
        <v>1375</v>
      </c>
      <c r="F848" s="37" t="s">
        <v>1375</v>
      </c>
      <c r="G848" s="38">
        <v>10</v>
      </c>
      <c r="H848" s="38">
        <v>10</v>
      </c>
      <c r="I848" s="38"/>
      <c r="J848" s="38"/>
      <c r="K848" s="38"/>
    </row>
    <row r="849" s="1" customFormat="1" ht="28" customHeight="1" spans="1:11">
      <c r="A849" s="114"/>
      <c r="B849" s="114"/>
      <c r="C849" s="114" t="s">
        <v>953</v>
      </c>
      <c r="D849" s="36" t="s">
        <v>1364</v>
      </c>
      <c r="E849" s="39">
        <v>1</v>
      </c>
      <c r="F849" s="39">
        <v>1</v>
      </c>
      <c r="G849" s="38">
        <v>20</v>
      </c>
      <c r="H849" s="38">
        <v>20</v>
      </c>
      <c r="I849" s="38"/>
      <c r="J849" s="38"/>
      <c r="K849" s="38"/>
    </row>
    <row r="850" s="1" customFormat="1" ht="28" customHeight="1" spans="1:11">
      <c r="A850" s="114"/>
      <c r="B850" s="114"/>
      <c r="C850" s="113" t="s">
        <v>960</v>
      </c>
      <c r="D850" s="36" t="s">
        <v>1365</v>
      </c>
      <c r="E850" s="39" t="s">
        <v>1366</v>
      </c>
      <c r="F850" s="148">
        <v>30</v>
      </c>
      <c r="G850" s="38">
        <v>20</v>
      </c>
      <c r="H850" s="38">
        <v>20</v>
      </c>
      <c r="I850" s="38"/>
      <c r="J850" s="38"/>
      <c r="K850" s="38"/>
    </row>
    <row r="851" s="1" customFormat="1" ht="45" customHeight="1" spans="1:11">
      <c r="A851" s="114"/>
      <c r="B851" s="38" t="s">
        <v>968</v>
      </c>
      <c r="C851" s="38" t="s">
        <v>969</v>
      </c>
      <c r="D851" s="36" t="s">
        <v>1244</v>
      </c>
      <c r="E851" s="39" t="s">
        <v>1243</v>
      </c>
      <c r="F851" s="38" t="s">
        <v>1243</v>
      </c>
      <c r="G851" s="38">
        <v>15</v>
      </c>
      <c r="H851" s="38">
        <v>10</v>
      </c>
      <c r="I851" s="38"/>
      <c r="J851" s="38"/>
      <c r="K851" s="38"/>
    </row>
    <row r="852" s="1" customFormat="1" ht="28" customHeight="1" spans="1:11">
      <c r="A852" s="114"/>
      <c r="B852" s="38"/>
      <c r="C852" s="38" t="s">
        <v>972</v>
      </c>
      <c r="D852" s="36" t="s">
        <v>1368</v>
      </c>
      <c r="E852" s="39" t="s">
        <v>1281</v>
      </c>
      <c r="F852" s="39" t="s">
        <v>1281</v>
      </c>
      <c r="G852" s="38">
        <v>15</v>
      </c>
      <c r="H852" s="38">
        <v>10</v>
      </c>
      <c r="I852" s="38"/>
      <c r="J852" s="38"/>
      <c r="K852" s="38"/>
    </row>
    <row r="853" s="1" customFormat="1" ht="28" customHeight="1" spans="1:11">
      <c r="A853" s="114"/>
      <c r="B853" s="38" t="s">
        <v>977</v>
      </c>
      <c r="C853" s="38" t="s">
        <v>978</v>
      </c>
      <c r="D853" s="36" t="s">
        <v>1284</v>
      </c>
      <c r="E853" s="39" t="s">
        <v>980</v>
      </c>
      <c r="F853" s="39">
        <v>0.95</v>
      </c>
      <c r="G853" s="38">
        <v>5</v>
      </c>
      <c r="H853" s="38">
        <v>4</v>
      </c>
      <c r="I853" s="38"/>
      <c r="J853" s="38"/>
      <c r="K853" s="38"/>
    </row>
    <row r="854" s="1" customFormat="1" ht="28" customHeight="1" spans="1:11">
      <c r="A854" s="114"/>
      <c r="B854" s="38"/>
      <c r="C854" s="38"/>
      <c r="D854" s="36" t="s">
        <v>981</v>
      </c>
      <c r="E854" s="39" t="s">
        <v>980</v>
      </c>
      <c r="F854" s="39">
        <v>0.95</v>
      </c>
      <c r="G854" s="38">
        <v>5</v>
      </c>
      <c r="H854" s="38">
        <v>4</v>
      </c>
      <c r="I854" s="38"/>
      <c r="J854" s="38"/>
      <c r="K854" s="38"/>
    </row>
    <row r="855" s="1" customFormat="1" ht="23" customHeight="1" spans="1:11">
      <c r="A855" s="115"/>
      <c r="B855" s="116" t="s">
        <v>982</v>
      </c>
      <c r="C855" s="104"/>
      <c r="D855" s="104"/>
      <c r="E855" s="104"/>
      <c r="F855" s="103"/>
      <c r="G855" s="38">
        <f>SUM(G848:G854)</f>
        <v>90</v>
      </c>
      <c r="H855" s="38">
        <f>SUM(H848:H854)</f>
        <v>78</v>
      </c>
      <c r="I855" s="116"/>
      <c r="J855" s="104"/>
      <c r="K855" s="103"/>
    </row>
    <row r="856" s="1" customFormat="1" ht="24" customHeight="1" spans="1:11">
      <c r="A856" s="38" t="s">
        <v>1230</v>
      </c>
      <c r="B856" s="38"/>
      <c r="C856" s="38"/>
      <c r="D856" s="38"/>
      <c r="E856" s="38"/>
      <c r="F856" s="38"/>
      <c r="G856" s="117">
        <f>SUM(G848:G854)+I840</f>
        <v>100</v>
      </c>
      <c r="H856" s="38">
        <f>SUM(H848:H854)+K840</f>
        <v>88</v>
      </c>
      <c r="I856" s="38"/>
      <c r="J856" s="38"/>
      <c r="K856" s="38"/>
    </row>
    <row r="857" s="1" customFormat="1" ht="25" customHeight="1" spans="1:11">
      <c r="A857" s="38" t="s">
        <v>984</v>
      </c>
      <c r="B857" s="38" t="s">
        <v>1352</v>
      </c>
      <c r="C857" s="38"/>
      <c r="D857" s="38"/>
      <c r="E857" s="38"/>
      <c r="F857" s="38"/>
      <c r="G857" s="38"/>
      <c r="H857" s="38"/>
      <c r="I857" s="38"/>
      <c r="J857" s="38"/>
      <c r="K857" s="38"/>
    </row>
    <row r="858" s="1" customFormat="1" ht="27" customHeight="1" spans="1:11">
      <c r="A858" s="13" t="s">
        <v>986</v>
      </c>
      <c r="B858" s="13"/>
      <c r="C858" s="13"/>
      <c r="D858" s="13"/>
      <c r="E858" s="13"/>
      <c r="F858" s="13"/>
      <c r="G858" s="13"/>
      <c r="H858" s="13"/>
      <c r="I858" s="13"/>
      <c r="J858" s="13"/>
      <c r="K858" s="13"/>
    </row>
    <row r="859" s="1" customFormat="1" ht="121" customHeight="1" spans="1:11">
      <c r="A859" s="118" t="s">
        <v>1132</v>
      </c>
      <c r="B859" s="118"/>
      <c r="C859" s="118"/>
      <c r="D859" s="118"/>
      <c r="E859" s="118"/>
      <c r="F859" s="118"/>
      <c r="G859" s="118"/>
      <c r="H859" s="118"/>
      <c r="I859" s="118"/>
      <c r="J859" s="118"/>
      <c r="K859" s="118"/>
    </row>
    <row r="860" s="1" customFormat="1" ht="16" customHeight="1" spans="1:11">
      <c r="A860" s="118"/>
      <c r="B860" s="118"/>
      <c r="C860" s="118"/>
      <c r="D860" s="118"/>
      <c r="E860" s="118"/>
      <c r="F860" s="118"/>
      <c r="G860" s="118"/>
      <c r="H860" s="118"/>
      <c r="I860" s="118"/>
      <c r="J860" s="118"/>
      <c r="K860" s="118"/>
    </row>
    <row r="861" s="1" customFormat="1" ht="16" customHeight="1" spans="1:11">
      <c r="A861" s="118"/>
      <c r="B861" s="118"/>
      <c r="C861" s="118"/>
      <c r="D861" s="118"/>
      <c r="E861" s="118"/>
      <c r="F861" s="118"/>
      <c r="G861" s="118"/>
      <c r="H861" s="118"/>
      <c r="I861" s="118"/>
      <c r="J861" s="118"/>
      <c r="K861" s="118" t="s">
        <v>988</v>
      </c>
    </row>
    <row r="862" s="1" customFormat="1" ht="28.5" spans="1:11">
      <c r="A862" s="11" t="s">
        <v>989</v>
      </c>
      <c r="B862" s="11"/>
      <c r="C862" s="11"/>
      <c r="D862" s="11"/>
      <c r="E862" s="11"/>
      <c r="F862" s="11"/>
      <c r="G862" s="11"/>
      <c r="H862" s="11"/>
      <c r="I862" s="11"/>
      <c r="J862" s="11"/>
      <c r="K862" s="11"/>
    </row>
    <row r="863" s="1" customFormat="1" spans="1:11">
      <c r="A863" s="157" t="s">
        <v>1376</v>
      </c>
      <c r="B863" s="157"/>
      <c r="C863" s="157"/>
      <c r="D863" s="157"/>
      <c r="E863" s="157"/>
      <c r="F863" s="157"/>
      <c r="G863" s="157"/>
      <c r="H863" s="157"/>
      <c r="I863" s="157"/>
      <c r="J863" s="157"/>
      <c r="K863" s="157"/>
    </row>
    <row r="864" s="1" customFormat="1" spans="1:11">
      <c r="A864" s="13" t="s">
        <v>991</v>
      </c>
      <c r="B864" s="13"/>
      <c r="C864" s="13"/>
      <c r="D864" s="13"/>
      <c r="E864" s="13"/>
      <c r="F864" s="13"/>
      <c r="G864" s="13"/>
      <c r="H864" s="13"/>
      <c r="I864" s="13"/>
      <c r="J864" s="13"/>
      <c r="K864" s="13"/>
    </row>
    <row r="865" s="2" customFormat="1" ht="25" customHeight="1" spans="1:11">
      <c r="A865" s="38" t="s">
        <v>992</v>
      </c>
      <c r="B865" s="38"/>
      <c r="C865" s="38"/>
      <c r="D865" s="38" t="s">
        <v>1377</v>
      </c>
      <c r="E865" s="38"/>
      <c r="F865" s="38"/>
      <c r="G865" s="38"/>
      <c r="H865" s="38"/>
      <c r="I865" s="38"/>
      <c r="J865" s="38"/>
      <c r="K865" s="38"/>
    </row>
    <row r="866" s="2" customFormat="1" ht="19" customHeight="1" spans="1:11">
      <c r="A866" s="38" t="s">
        <v>919</v>
      </c>
      <c r="B866" s="38"/>
      <c r="C866" s="38"/>
      <c r="D866" s="38" t="s">
        <v>1027</v>
      </c>
      <c r="E866" s="38"/>
      <c r="F866" s="38" t="s">
        <v>921</v>
      </c>
      <c r="G866" s="38" t="s">
        <v>1188</v>
      </c>
      <c r="H866" s="38"/>
      <c r="I866" s="38"/>
      <c r="J866" s="38"/>
      <c r="K866" s="38"/>
    </row>
    <row r="867" s="1" customFormat="1" spans="1:11">
      <c r="A867" s="38" t="s">
        <v>996</v>
      </c>
      <c r="B867" s="38"/>
      <c r="C867" s="38"/>
      <c r="D867" s="38" t="s">
        <v>924</v>
      </c>
      <c r="E867" s="38" t="s">
        <v>925</v>
      </c>
      <c r="F867" s="38" t="s">
        <v>1117</v>
      </c>
      <c r="G867" s="38" t="s">
        <v>1118</v>
      </c>
      <c r="H867" s="38"/>
      <c r="I867" s="38" t="s">
        <v>928</v>
      </c>
      <c r="J867" s="38" t="s">
        <v>929</v>
      </c>
      <c r="K867" s="38" t="s">
        <v>930</v>
      </c>
    </row>
    <row r="868" s="1" customFormat="1" spans="1:11">
      <c r="A868" s="38"/>
      <c r="B868" s="38"/>
      <c r="C868" s="38"/>
      <c r="D868" s="38" t="s">
        <v>931</v>
      </c>
      <c r="E868" s="38"/>
      <c r="F868" s="26">
        <f>F871</f>
        <v>217162.4</v>
      </c>
      <c r="G868" s="26">
        <f t="shared" ref="G868:G871" si="9">F868</f>
        <v>217162.4</v>
      </c>
      <c r="H868" s="26"/>
      <c r="I868" s="38">
        <v>10</v>
      </c>
      <c r="J868" s="119">
        <f>G868/F868</f>
        <v>1</v>
      </c>
      <c r="K868" s="111">
        <f>J868*I868</f>
        <v>10</v>
      </c>
    </row>
    <row r="869" s="1" customFormat="1" ht="19.5" spans="1:11">
      <c r="A869" s="38"/>
      <c r="B869" s="38"/>
      <c r="C869" s="38"/>
      <c r="D869" s="38" t="s">
        <v>999</v>
      </c>
      <c r="E869" s="38"/>
      <c r="F869" s="154"/>
      <c r="G869" s="26">
        <f t="shared" si="9"/>
        <v>0</v>
      </c>
      <c r="H869" s="26"/>
      <c r="I869" s="38" t="s">
        <v>826</v>
      </c>
      <c r="J869" s="38" t="s">
        <v>826</v>
      </c>
      <c r="K869" s="38" t="s">
        <v>826</v>
      </c>
    </row>
    <row r="870" s="1" customFormat="1" ht="19.5" spans="1:11">
      <c r="A870" s="38"/>
      <c r="B870" s="38"/>
      <c r="C870" s="38"/>
      <c r="D870" s="112" t="s">
        <v>1000</v>
      </c>
      <c r="E870" s="38"/>
      <c r="F870" s="154"/>
      <c r="G870" s="26">
        <f t="shared" si="9"/>
        <v>0</v>
      </c>
      <c r="H870" s="26"/>
      <c r="I870" s="38" t="s">
        <v>826</v>
      </c>
      <c r="J870" s="38" t="s">
        <v>826</v>
      </c>
      <c r="K870" s="38" t="s">
        <v>826</v>
      </c>
    </row>
    <row r="871" s="1" customFormat="1" spans="1:11">
      <c r="A871" s="38"/>
      <c r="B871" s="38"/>
      <c r="C871" s="38"/>
      <c r="D871" s="112" t="s">
        <v>1001</v>
      </c>
      <c r="E871" s="38"/>
      <c r="F871" s="160">
        <v>217162.4</v>
      </c>
      <c r="G871" s="26">
        <f t="shared" si="9"/>
        <v>217162.4</v>
      </c>
      <c r="H871" s="26"/>
      <c r="I871" s="38" t="s">
        <v>826</v>
      </c>
      <c r="J871" s="38" t="s">
        <v>826</v>
      </c>
      <c r="K871" s="38" t="s">
        <v>826</v>
      </c>
    </row>
    <row r="872" s="1" customFormat="1" ht="19.5" spans="1:11">
      <c r="A872" s="38"/>
      <c r="B872" s="38"/>
      <c r="C872" s="38"/>
      <c r="D872" s="38" t="s">
        <v>932</v>
      </c>
      <c r="E872" s="38"/>
      <c r="F872" s="154"/>
      <c r="G872" s="38"/>
      <c r="H872" s="38"/>
      <c r="I872" s="38" t="s">
        <v>826</v>
      </c>
      <c r="J872" s="38" t="s">
        <v>826</v>
      </c>
      <c r="K872" s="38" t="s">
        <v>826</v>
      </c>
    </row>
    <row r="873" s="1" customFormat="1" spans="1:11">
      <c r="A873" s="38" t="s">
        <v>933</v>
      </c>
      <c r="B873" s="38" t="s">
        <v>934</v>
      </c>
      <c r="C873" s="38"/>
      <c r="D873" s="38"/>
      <c r="E873" s="38"/>
      <c r="F873" s="38" t="s">
        <v>935</v>
      </c>
      <c r="G873" s="38"/>
      <c r="H873" s="38"/>
      <c r="I873" s="38"/>
      <c r="J873" s="38"/>
      <c r="K873" s="38"/>
    </row>
    <row r="874" s="1" customFormat="1" spans="1:11">
      <c r="A874" s="38"/>
      <c r="B874" s="36" t="s">
        <v>1378</v>
      </c>
      <c r="C874" s="36"/>
      <c r="D874" s="36"/>
      <c r="E874" s="36"/>
      <c r="F874" s="38" t="s">
        <v>1379</v>
      </c>
      <c r="G874" s="38"/>
      <c r="H874" s="38"/>
      <c r="I874" s="38"/>
      <c r="J874" s="38"/>
      <c r="K874" s="38"/>
    </row>
    <row r="875" s="1" customFormat="1" spans="1:11">
      <c r="A875" s="113" t="s">
        <v>938</v>
      </c>
      <c r="B875" s="38" t="s">
        <v>939</v>
      </c>
      <c r="C875" s="38" t="s">
        <v>940</v>
      </c>
      <c r="D875" s="38" t="s">
        <v>941</v>
      </c>
      <c r="E875" s="38" t="s">
        <v>942</v>
      </c>
      <c r="F875" s="38" t="s">
        <v>943</v>
      </c>
      <c r="G875" s="38" t="s">
        <v>928</v>
      </c>
      <c r="H875" s="38" t="s">
        <v>930</v>
      </c>
      <c r="I875" s="38" t="s">
        <v>944</v>
      </c>
      <c r="J875" s="38"/>
      <c r="K875" s="38"/>
    </row>
    <row r="876" s="1" customFormat="1" ht="85" customHeight="1" spans="1:11">
      <c r="A876" s="114"/>
      <c r="B876" s="38" t="s">
        <v>945</v>
      </c>
      <c r="C876" s="38" t="s">
        <v>946</v>
      </c>
      <c r="D876" s="36" t="s">
        <v>1380</v>
      </c>
      <c r="E876" s="37">
        <v>812</v>
      </c>
      <c r="F876" s="37">
        <v>812</v>
      </c>
      <c r="G876" s="38">
        <v>10</v>
      </c>
      <c r="H876" s="38">
        <v>5</v>
      </c>
      <c r="I876" s="38"/>
      <c r="J876" s="38"/>
      <c r="K876" s="38"/>
    </row>
    <row r="877" s="1" customFormat="1" ht="27" customHeight="1" spans="1:11">
      <c r="A877" s="114"/>
      <c r="B877" s="38"/>
      <c r="C877" s="38"/>
      <c r="D877" s="36" t="s">
        <v>1381</v>
      </c>
      <c r="E877" s="37">
        <v>1</v>
      </c>
      <c r="F877" s="37">
        <v>1</v>
      </c>
      <c r="G877" s="38">
        <v>5</v>
      </c>
      <c r="H877" s="38">
        <v>5</v>
      </c>
      <c r="I877" s="38"/>
      <c r="J877" s="38"/>
      <c r="K877" s="38"/>
    </row>
    <row r="878" s="1" customFormat="1" ht="27" customHeight="1" spans="1:11">
      <c r="A878" s="114"/>
      <c r="B878" s="38"/>
      <c r="C878" s="38"/>
      <c r="D878" s="36" t="s">
        <v>1382</v>
      </c>
      <c r="E878" s="37">
        <v>28</v>
      </c>
      <c r="F878" s="37">
        <v>28</v>
      </c>
      <c r="G878" s="38">
        <v>5</v>
      </c>
      <c r="H878" s="38">
        <v>5</v>
      </c>
      <c r="I878" s="38"/>
      <c r="J878" s="38"/>
      <c r="K878" s="38"/>
    </row>
    <row r="879" s="1" customFormat="1" ht="27" customHeight="1" spans="1:11">
      <c r="A879" s="114"/>
      <c r="B879" s="38"/>
      <c r="C879" s="38"/>
      <c r="D879" s="36" t="s">
        <v>1383</v>
      </c>
      <c r="E879" s="37">
        <v>170</v>
      </c>
      <c r="F879" s="37">
        <v>175</v>
      </c>
      <c r="G879" s="38">
        <v>10</v>
      </c>
      <c r="H879" s="38">
        <v>10</v>
      </c>
      <c r="I879" s="38"/>
      <c r="J879" s="38"/>
      <c r="K879" s="38"/>
    </row>
    <row r="880" s="1" customFormat="1" ht="27" customHeight="1" spans="1:11">
      <c r="A880" s="114"/>
      <c r="B880" s="38"/>
      <c r="C880" s="38" t="s">
        <v>953</v>
      </c>
      <c r="D880" s="36" t="s">
        <v>1241</v>
      </c>
      <c r="E880" s="39">
        <v>1</v>
      </c>
      <c r="F880" s="148">
        <v>100</v>
      </c>
      <c r="G880" s="38">
        <v>10</v>
      </c>
      <c r="H880" s="38">
        <v>10</v>
      </c>
      <c r="I880" s="38"/>
      <c r="J880" s="38"/>
      <c r="K880" s="38"/>
    </row>
    <row r="881" s="1" customFormat="1" ht="27" customHeight="1" spans="1:11">
      <c r="A881" s="114"/>
      <c r="B881" s="38"/>
      <c r="C881" s="38" t="s">
        <v>960</v>
      </c>
      <c r="D881" s="132" t="s">
        <v>1256</v>
      </c>
      <c r="E881" s="39">
        <v>1</v>
      </c>
      <c r="F881" s="148">
        <v>98</v>
      </c>
      <c r="G881" s="38">
        <v>10</v>
      </c>
      <c r="H881" s="38">
        <v>10</v>
      </c>
      <c r="I881" s="38"/>
      <c r="J881" s="38"/>
      <c r="K881" s="38"/>
    </row>
    <row r="882" s="1" customFormat="1" ht="27" customHeight="1" spans="1:11">
      <c r="A882" s="114"/>
      <c r="B882" s="38" t="s">
        <v>968</v>
      </c>
      <c r="C882" s="38" t="s">
        <v>969</v>
      </c>
      <c r="D882" s="36" t="s">
        <v>1329</v>
      </c>
      <c r="E882" s="133" t="s">
        <v>1243</v>
      </c>
      <c r="F882" s="38" t="s">
        <v>1243</v>
      </c>
      <c r="G882" s="38">
        <v>15</v>
      </c>
      <c r="H882" s="38">
        <v>13</v>
      </c>
      <c r="I882" s="38"/>
      <c r="J882" s="38"/>
      <c r="K882" s="38"/>
    </row>
    <row r="883" s="1" customFormat="1" ht="27" customHeight="1" spans="1:11">
      <c r="A883" s="114"/>
      <c r="B883" s="38"/>
      <c r="C883" s="38"/>
      <c r="D883" s="132" t="s">
        <v>1244</v>
      </c>
      <c r="E883" s="133" t="s">
        <v>1243</v>
      </c>
      <c r="F883" s="119" t="s">
        <v>1243</v>
      </c>
      <c r="G883" s="38">
        <v>15</v>
      </c>
      <c r="H883" s="38">
        <v>13</v>
      </c>
      <c r="I883" s="38"/>
      <c r="J883" s="38"/>
      <c r="K883" s="38"/>
    </row>
    <row r="884" s="1" customFormat="1" ht="27" customHeight="1" spans="1:11">
      <c r="A884" s="114"/>
      <c r="B884" s="38" t="s">
        <v>977</v>
      </c>
      <c r="C884" s="38" t="s">
        <v>978</v>
      </c>
      <c r="D884" s="36" t="s">
        <v>981</v>
      </c>
      <c r="E884" s="39" t="s">
        <v>1219</v>
      </c>
      <c r="F884" s="39">
        <v>0.94</v>
      </c>
      <c r="G884" s="38">
        <v>5</v>
      </c>
      <c r="H884" s="38">
        <v>4</v>
      </c>
      <c r="I884" s="38"/>
      <c r="J884" s="38"/>
      <c r="K884" s="38"/>
    </row>
    <row r="885" s="1" customFormat="1" ht="27" customHeight="1" spans="1:11">
      <c r="A885" s="114"/>
      <c r="B885" s="38"/>
      <c r="C885" s="38"/>
      <c r="D885" s="36" t="s">
        <v>1042</v>
      </c>
      <c r="E885" s="39" t="s">
        <v>1219</v>
      </c>
      <c r="F885" s="39">
        <v>0.94</v>
      </c>
      <c r="G885" s="38">
        <v>5</v>
      </c>
      <c r="H885" s="38">
        <v>4</v>
      </c>
      <c r="I885" s="38"/>
      <c r="J885" s="38"/>
      <c r="K885" s="38"/>
    </row>
    <row r="886" s="1" customFormat="1" ht="27" customHeight="1" spans="1:11">
      <c r="A886" s="115"/>
      <c r="B886" s="116" t="s">
        <v>982</v>
      </c>
      <c r="C886" s="104"/>
      <c r="D886" s="104"/>
      <c r="E886" s="104"/>
      <c r="F886" s="103"/>
      <c r="G886" s="38">
        <f>SUM(G876:G885)</f>
        <v>90</v>
      </c>
      <c r="H886" s="38">
        <f>SUM(H876:H885)</f>
        <v>79</v>
      </c>
      <c r="I886" s="116"/>
      <c r="J886" s="104"/>
      <c r="K886" s="103"/>
    </row>
    <row r="887" s="1" customFormat="1" ht="27" customHeight="1" spans="1:11">
      <c r="A887" s="38" t="s">
        <v>1230</v>
      </c>
      <c r="B887" s="38"/>
      <c r="C887" s="38"/>
      <c r="D887" s="38"/>
      <c r="E887" s="38"/>
      <c r="F887" s="38"/>
      <c r="G887" s="117">
        <f>SUM(G876:G885)+I868</f>
        <v>100</v>
      </c>
      <c r="H887" s="38">
        <f>SUM(H876:H885)+K868</f>
        <v>89</v>
      </c>
      <c r="I887" s="38"/>
      <c r="J887" s="38"/>
      <c r="K887" s="38"/>
    </row>
    <row r="888" s="1" customFormat="1" ht="27" customHeight="1" spans="1:11">
      <c r="A888" s="38" t="s">
        <v>984</v>
      </c>
      <c r="B888" s="36" t="s">
        <v>1384</v>
      </c>
      <c r="C888" s="36"/>
      <c r="D888" s="36"/>
      <c r="E888" s="36"/>
      <c r="F888" s="36"/>
      <c r="G888" s="36"/>
      <c r="H888" s="36"/>
      <c r="I888" s="36"/>
      <c r="J888" s="36"/>
      <c r="K888" s="36"/>
    </row>
    <row r="889" s="1" customFormat="1" ht="43" customHeight="1" spans="1:11">
      <c r="A889" s="13" t="s">
        <v>986</v>
      </c>
      <c r="B889" s="13"/>
      <c r="C889" s="13"/>
      <c r="D889" s="13"/>
      <c r="E889" s="13"/>
      <c r="F889" s="13"/>
      <c r="G889" s="13"/>
      <c r="H889" s="13"/>
      <c r="I889" s="13"/>
      <c r="J889" s="13"/>
      <c r="K889" s="13"/>
    </row>
    <row r="890" s="1" customFormat="1" ht="25" customHeight="1" spans="1:11">
      <c r="A890" s="118" t="s">
        <v>1132</v>
      </c>
      <c r="B890" s="118"/>
      <c r="C890" s="118"/>
      <c r="D890" s="118"/>
      <c r="E890" s="118"/>
      <c r="F890" s="118"/>
      <c r="G890" s="118"/>
      <c r="H890" s="118"/>
      <c r="I890" s="118"/>
      <c r="J890" s="118"/>
      <c r="K890" s="118"/>
    </row>
    <row r="891" s="1" customFormat="1" ht="117" customHeight="1" spans="1:11">
      <c r="A891" s="118" t="s">
        <v>1132</v>
      </c>
      <c r="B891" s="118"/>
      <c r="C891" s="118"/>
      <c r="D891" s="118"/>
      <c r="E891" s="118"/>
      <c r="F891" s="118"/>
      <c r="G891" s="118"/>
      <c r="H891" s="118"/>
      <c r="I891" s="118"/>
      <c r="J891" s="118"/>
      <c r="K891" s="118"/>
    </row>
    <row r="892" s="1" customFormat="1" ht="16" customHeight="1" spans="1:11">
      <c r="A892" s="118"/>
      <c r="B892" s="118"/>
      <c r="C892" s="118"/>
      <c r="D892" s="118"/>
      <c r="E892" s="118"/>
      <c r="F892" s="118"/>
      <c r="G892" s="118"/>
      <c r="H892" s="118"/>
      <c r="I892" s="118"/>
      <c r="J892" s="118"/>
      <c r="K892" s="118"/>
    </row>
    <row r="893" s="1" customFormat="1" ht="16" customHeight="1" spans="1:11">
      <c r="A893" s="118"/>
      <c r="B893" s="118"/>
      <c r="C893" s="118"/>
      <c r="D893" s="118"/>
      <c r="E893" s="118"/>
      <c r="F893" s="118"/>
      <c r="G893" s="118"/>
      <c r="H893" s="118"/>
      <c r="I893" s="118"/>
      <c r="J893" s="118"/>
      <c r="K893" s="118" t="s">
        <v>988</v>
      </c>
    </row>
    <row r="894" ht="28.5" spans="1:11">
      <c r="A894" s="11" t="s">
        <v>989</v>
      </c>
      <c r="B894" s="11"/>
      <c r="C894" s="11"/>
      <c r="D894" s="11"/>
      <c r="E894" s="11"/>
      <c r="F894" s="11"/>
      <c r="G894" s="11"/>
      <c r="H894" s="11"/>
      <c r="I894" s="11"/>
      <c r="J894" s="11"/>
      <c r="K894" s="11"/>
    </row>
    <row r="895" spans="1:11">
      <c r="A895" s="157" t="s">
        <v>1376</v>
      </c>
      <c r="B895" s="157"/>
      <c r="C895" s="157"/>
      <c r="D895" s="157"/>
      <c r="E895" s="157"/>
      <c r="F895" s="157"/>
      <c r="G895" s="157"/>
      <c r="H895" s="157"/>
      <c r="I895" s="157"/>
      <c r="J895" s="157"/>
      <c r="K895" s="157"/>
    </row>
    <row r="896" spans="1:11">
      <c r="A896" s="13" t="s">
        <v>991</v>
      </c>
      <c r="B896" s="13"/>
      <c r="C896" s="13"/>
      <c r="D896" s="13"/>
      <c r="E896" s="13"/>
      <c r="F896" s="13"/>
      <c r="G896" s="13"/>
      <c r="H896" s="13"/>
      <c r="I896" s="13"/>
      <c r="J896" s="13"/>
      <c r="K896" s="13"/>
    </row>
    <row r="897" spans="1:11">
      <c r="A897" s="14" t="s">
        <v>992</v>
      </c>
      <c r="B897" s="14"/>
      <c r="C897" s="14"/>
      <c r="D897" s="48" t="s">
        <v>1385</v>
      </c>
      <c r="E897" s="49"/>
      <c r="F897" s="49"/>
      <c r="G897" s="49"/>
      <c r="H897" s="49"/>
      <c r="I897" s="49"/>
      <c r="J897" s="49"/>
      <c r="K897" s="49"/>
    </row>
    <row r="898" spans="1:11">
      <c r="A898" s="14" t="s">
        <v>919</v>
      </c>
      <c r="B898" s="14"/>
      <c r="C898" s="14"/>
      <c r="D898" s="38" t="s">
        <v>1027</v>
      </c>
      <c r="E898" s="38"/>
      <c r="F898" s="38" t="s">
        <v>921</v>
      </c>
      <c r="G898" s="38" t="s">
        <v>995</v>
      </c>
      <c r="H898" s="38"/>
      <c r="I898" s="38"/>
      <c r="J898" s="38"/>
      <c r="K898" s="38"/>
    </row>
    <row r="899" spans="1:11">
      <c r="A899" s="18" t="s">
        <v>996</v>
      </c>
      <c r="B899" s="19"/>
      <c r="C899" s="20"/>
      <c r="D899" s="14" t="s">
        <v>924</v>
      </c>
      <c r="E899" s="14" t="s">
        <v>925</v>
      </c>
      <c r="F899" s="14" t="s">
        <v>926</v>
      </c>
      <c r="G899" s="14" t="s">
        <v>927</v>
      </c>
      <c r="H899" s="14"/>
      <c r="I899" s="14" t="s">
        <v>928</v>
      </c>
      <c r="J899" s="14" t="s">
        <v>929</v>
      </c>
      <c r="K899" s="14" t="s">
        <v>930</v>
      </c>
    </row>
    <row r="900" spans="1:11">
      <c r="A900" s="22"/>
      <c r="B900" s="23"/>
      <c r="C900" s="24"/>
      <c r="D900" s="14" t="s">
        <v>931</v>
      </c>
      <c r="E900" s="17">
        <v>1500000</v>
      </c>
      <c r="F900" s="72">
        <v>1849720.28</v>
      </c>
      <c r="G900" s="72" t="s">
        <v>1386</v>
      </c>
      <c r="H900" s="17"/>
      <c r="I900" s="17">
        <v>10</v>
      </c>
      <c r="J900" s="70">
        <f>G901/F901</f>
        <v>1</v>
      </c>
      <c r="K900" s="17">
        <f>J900*10</f>
        <v>10</v>
      </c>
    </row>
    <row r="901" spans="1:11">
      <c r="A901" s="22"/>
      <c r="B901" s="23"/>
      <c r="C901" s="24"/>
      <c r="D901" s="14" t="s">
        <v>999</v>
      </c>
      <c r="E901" s="17">
        <v>1500000</v>
      </c>
      <c r="F901" s="72">
        <v>1849720.28</v>
      </c>
      <c r="G901" s="72" t="s">
        <v>1386</v>
      </c>
      <c r="H901" s="17"/>
      <c r="I901" s="17" t="s">
        <v>826</v>
      </c>
      <c r="J901" s="17" t="s">
        <v>826</v>
      </c>
      <c r="K901" s="17" t="s">
        <v>826</v>
      </c>
    </row>
    <row r="902" spans="1:11">
      <c r="A902" s="22"/>
      <c r="B902" s="23"/>
      <c r="C902" s="24"/>
      <c r="D902" s="28" t="s">
        <v>1000</v>
      </c>
      <c r="E902" s="17">
        <v>1500000</v>
      </c>
      <c r="F902" s="72">
        <v>1849720.28</v>
      </c>
      <c r="G902" s="72" t="s">
        <v>1386</v>
      </c>
      <c r="H902" s="17"/>
      <c r="I902" s="17" t="s">
        <v>826</v>
      </c>
      <c r="J902" s="17" t="s">
        <v>826</v>
      </c>
      <c r="K902" s="17" t="s">
        <v>826</v>
      </c>
    </row>
    <row r="903" spans="1:11">
      <c r="A903" s="22"/>
      <c r="B903" s="23"/>
      <c r="C903" s="24"/>
      <c r="D903" s="28" t="s">
        <v>1001</v>
      </c>
      <c r="E903" s="17"/>
      <c r="F903" s="72"/>
      <c r="G903" s="17"/>
      <c r="H903" s="17"/>
      <c r="I903" s="17" t="s">
        <v>826</v>
      </c>
      <c r="J903" s="17" t="s">
        <v>826</v>
      </c>
      <c r="K903" s="17" t="s">
        <v>826</v>
      </c>
    </row>
    <row r="904" spans="1:11">
      <c r="A904" s="29"/>
      <c r="B904" s="30"/>
      <c r="C904" s="31"/>
      <c r="D904" s="14" t="s">
        <v>932</v>
      </c>
      <c r="E904" s="17"/>
      <c r="F904" s="17"/>
      <c r="G904" s="17"/>
      <c r="H904" s="17"/>
      <c r="I904" s="17" t="s">
        <v>826</v>
      </c>
      <c r="J904" s="17" t="s">
        <v>826</v>
      </c>
      <c r="K904" s="17" t="s">
        <v>826</v>
      </c>
    </row>
    <row r="905" spans="1:11">
      <c r="A905" s="14" t="s">
        <v>933</v>
      </c>
      <c r="B905" s="14" t="s">
        <v>934</v>
      </c>
      <c r="C905" s="14"/>
      <c r="D905" s="14"/>
      <c r="E905" s="14"/>
      <c r="F905" s="14" t="s">
        <v>935</v>
      </c>
      <c r="G905" s="14"/>
      <c r="H905" s="14"/>
      <c r="I905" s="14"/>
      <c r="J905" s="14"/>
      <c r="K905" s="14"/>
    </row>
    <row r="906" spans="1:11">
      <c r="A906" s="14"/>
      <c r="B906" s="90" t="s">
        <v>1387</v>
      </c>
      <c r="C906" s="91"/>
      <c r="D906" s="91"/>
      <c r="E906" s="91"/>
      <c r="F906" s="90" t="s">
        <v>1388</v>
      </c>
      <c r="G906" s="91"/>
      <c r="H906" s="91"/>
      <c r="I906" s="91"/>
      <c r="J906" s="91"/>
      <c r="K906" s="91"/>
    </row>
    <row r="907" ht="25.5" spans="1:11">
      <c r="A907" s="52" t="s">
        <v>1004</v>
      </c>
      <c r="B907" s="14" t="s">
        <v>939</v>
      </c>
      <c r="C907" s="14" t="s">
        <v>940</v>
      </c>
      <c r="D907" s="14" t="s">
        <v>941</v>
      </c>
      <c r="E907" s="14" t="s">
        <v>1005</v>
      </c>
      <c r="F907" s="14" t="s">
        <v>1006</v>
      </c>
      <c r="G907" s="14" t="s">
        <v>928</v>
      </c>
      <c r="H907" s="14" t="s">
        <v>930</v>
      </c>
      <c r="I907" s="14" t="s">
        <v>944</v>
      </c>
      <c r="J907" s="14"/>
      <c r="K907" s="14"/>
    </row>
    <row r="908" spans="1:11">
      <c r="A908" s="53"/>
      <c r="B908" s="161" t="s">
        <v>1029</v>
      </c>
      <c r="C908" s="162" t="s">
        <v>1008</v>
      </c>
      <c r="D908" s="163" t="s">
        <v>1032</v>
      </c>
      <c r="E908" s="164" t="s">
        <v>1291</v>
      </c>
      <c r="F908" s="165" t="s">
        <v>1291</v>
      </c>
      <c r="G908" s="166">
        <v>10</v>
      </c>
      <c r="H908" s="166">
        <v>10</v>
      </c>
      <c r="I908" s="17"/>
      <c r="J908" s="17"/>
      <c r="K908" s="17"/>
    </row>
    <row r="909" spans="1:11">
      <c r="A909" s="53"/>
      <c r="B909" s="167"/>
      <c r="C909" s="168"/>
      <c r="D909" s="169" t="s">
        <v>1389</v>
      </c>
      <c r="E909" s="170">
        <v>11</v>
      </c>
      <c r="F909" s="165" t="s">
        <v>58</v>
      </c>
      <c r="G909" s="166">
        <v>10</v>
      </c>
      <c r="H909" s="166">
        <v>10</v>
      </c>
      <c r="I909" s="17"/>
      <c r="J909" s="17"/>
      <c r="K909" s="17"/>
    </row>
    <row r="910" spans="1:11">
      <c r="A910" s="53"/>
      <c r="B910" s="167"/>
      <c r="C910" s="171" t="s">
        <v>1011</v>
      </c>
      <c r="D910" s="169" t="s">
        <v>1106</v>
      </c>
      <c r="E910" s="166" t="s">
        <v>980</v>
      </c>
      <c r="F910" s="165" t="s">
        <v>1291</v>
      </c>
      <c r="G910" s="166">
        <v>10</v>
      </c>
      <c r="H910" s="166">
        <v>10</v>
      </c>
      <c r="I910" s="17"/>
      <c r="J910" s="17"/>
      <c r="K910" s="17"/>
    </row>
    <row r="911" spans="1:11">
      <c r="A911" s="53"/>
      <c r="B911" s="167"/>
      <c r="C911" s="168"/>
      <c r="D911" s="172" t="s">
        <v>1390</v>
      </c>
      <c r="E911" s="166" t="s">
        <v>980</v>
      </c>
      <c r="F911" s="173">
        <v>0.9</v>
      </c>
      <c r="G911" s="166">
        <v>10</v>
      </c>
      <c r="H911" s="166">
        <v>8</v>
      </c>
      <c r="I911" s="17"/>
      <c r="J911" s="17"/>
      <c r="K911" s="17"/>
    </row>
    <row r="912" spans="1:11">
      <c r="A912" s="53"/>
      <c r="B912" s="167"/>
      <c r="C912" s="142" t="s">
        <v>1013</v>
      </c>
      <c r="D912" s="172" t="s">
        <v>1391</v>
      </c>
      <c r="E912" s="173">
        <v>1</v>
      </c>
      <c r="F912" s="165" t="s">
        <v>1291</v>
      </c>
      <c r="G912" s="166">
        <v>10</v>
      </c>
      <c r="H912" s="166">
        <v>10</v>
      </c>
      <c r="I912" s="17"/>
      <c r="J912" s="17"/>
      <c r="K912" s="17"/>
    </row>
    <row r="913" spans="1:11">
      <c r="A913" s="53"/>
      <c r="B913" s="174" t="s">
        <v>1055</v>
      </c>
      <c r="C913" s="161" t="s">
        <v>1110</v>
      </c>
      <c r="D913" s="172" t="s">
        <v>1075</v>
      </c>
      <c r="E913" s="166" t="s">
        <v>980</v>
      </c>
      <c r="F913" s="165" t="s">
        <v>1392</v>
      </c>
      <c r="G913" s="166">
        <v>10</v>
      </c>
      <c r="H913" s="166">
        <v>8</v>
      </c>
      <c r="I913" s="17"/>
      <c r="J913" s="17"/>
      <c r="K913" s="17"/>
    </row>
    <row r="914" spans="1:11">
      <c r="A914" s="53"/>
      <c r="B914" s="174"/>
      <c r="C914" s="167"/>
      <c r="D914" s="142" t="s">
        <v>1393</v>
      </c>
      <c r="E914" s="166" t="s">
        <v>1145</v>
      </c>
      <c r="F914" s="166" t="s">
        <v>1145</v>
      </c>
      <c r="G914" s="166">
        <v>10</v>
      </c>
      <c r="H914" s="166">
        <v>8</v>
      </c>
      <c r="I914" s="17"/>
      <c r="J914" s="17"/>
      <c r="K914" s="17"/>
    </row>
    <row r="915" spans="1:11">
      <c r="A915" s="53"/>
      <c r="B915" s="174"/>
      <c r="C915" s="175"/>
      <c r="D915" s="172" t="s">
        <v>1039</v>
      </c>
      <c r="E915" s="166" t="s">
        <v>1040</v>
      </c>
      <c r="F915" s="166" t="s">
        <v>1040</v>
      </c>
      <c r="G915" s="166">
        <v>10</v>
      </c>
      <c r="H915" s="166">
        <v>8</v>
      </c>
      <c r="I915" s="64"/>
      <c r="J915" s="65"/>
      <c r="K915" s="66"/>
    </row>
    <row r="916" spans="1:11">
      <c r="A916" s="53"/>
      <c r="B916" s="174" t="s">
        <v>1062</v>
      </c>
      <c r="C916" s="174" t="s">
        <v>1113</v>
      </c>
      <c r="D916" s="142" t="s">
        <v>1041</v>
      </c>
      <c r="E916" s="166" t="s">
        <v>980</v>
      </c>
      <c r="F916" s="173">
        <v>0.95</v>
      </c>
      <c r="G916" s="166">
        <v>5</v>
      </c>
      <c r="H916" s="166">
        <v>4</v>
      </c>
      <c r="I916" s="64"/>
      <c r="J916" s="65"/>
      <c r="K916" s="66"/>
    </row>
    <row r="917" spans="1:11">
      <c r="A917" s="53"/>
      <c r="B917" s="174"/>
      <c r="C917" s="174"/>
      <c r="D917" s="142" t="s">
        <v>1083</v>
      </c>
      <c r="E917" s="166" t="s">
        <v>980</v>
      </c>
      <c r="F917" s="173">
        <v>0.95</v>
      </c>
      <c r="G917" s="166">
        <v>5</v>
      </c>
      <c r="H917" s="166">
        <v>4</v>
      </c>
      <c r="I917" s="64"/>
      <c r="J917" s="65"/>
      <c r="K917" s="66"/>
    </row>
    <row r="918" spans="1:11">
      <c r="A918" s="14" t="s">
        <v>1394</v>
      </c>
      <c r="B918" s="14"/>
      <c r="C918" s="14"/>
      <c r="D918" s="14"/>
      <c r="E918" s="14"/>
      <c r="F918" s="14"/>
      <c r="G918" s="17">
        <f>SUM(H908:H917)+K900</f>
        <v>90</v>
      </c>
      <c r="H918" s="17"/>
      <c r="I918" s="17"/>
      <c r="J918" s="17"/>
      <c r="K918" s="17"/>
    </row>
    <row r="919" spans="1:11">
      <c r="A919" s="52" t="s">
        <v>984</v>
      </c>
      <c r="B919" s="40" t="s">
        <v>1395</v>
      </c>
      <c r="C919" s="40"/>
      <c r="D919" s="40"/>
      <c r="E919" s="40"/>
      <c r="F919" s="40"/>
      <c r="G919" s="40"/>
      <c r="H919" s="40"/>
      <c r="I919" s="40"/>
      <c r="J919" s="40"/>
      <c r="K919" s="40"/>
    </row>
    <row r="920" spans="1:11">
      <c r="A920" s="60"/>
      <c r="B920" s="40"/>
      <c r="C920" s="40"/>
      <c r="D920" s="40"/>
      <c r="E920" s="40"/>
      <c r="F920" s="40"/>
      <c r="G920" s="40"/>
      <c r="H920" s="40"/>
      <c r="I920" s="40"/>
      <c r="J920" s="40"/>
      <c r="K920" s="40"/>
    </row>
    <row r="921" spans="1:11">
      <c r="A921" s="40" t="s">
        <v>986</v>
      </c>
      <c r="B921" s="40"/>
      <c r="C921" s="40"/>
      <c r="D921" s="40"/>
      <c r="E921" s="40"/>
      <c r="F921" s="40"/>
      <c r="G921" s="40"/>
      <c r="H921" s="40"/>
      <c r="I921" s="40"/>
      <c r="J921" s="40"/>
      <c r="K921" s="40"/>
    </row>
    <row r="922" spans="1:11">
      <c r="A922" s="41" t="s">
        <v>1025</v>
      </c>
      <c r="B922" s="42"/>
      <c r="C922" s="42"/>
      <c r="D922" s="42"/>
      <c r="E922" s="42"/>
      <c r="F922" s="42"/>
      <c r="G922" s="42"/>
      <c r="H922" s="42"/>
      <c r="I922" s="42"/>
      <c r="J922" s="42"/>
      <c r="K922" s="67"/>
    </row>
    <row r="923" spans="1:11">
      <c r="A923" s="43"/>
      <c r="B923" s="44"/>
      <c r="C923" s="44"/>
      <c r="D923" s="44"/>
      <c r="E923" s="44"/>
      <c r="F923" s="44"/>
      <c r="G923" s="44"/>
      <c r="H923" s="44"/>
      <c r="I923" s="44"/>
      <c r="J923" s="44"/>
      <c r="K923" s="68"/>
    </row>
    <row r="924" spans="1:11">
      <c r="A924" s="43"/>
      <c r="B924" s="44"/>
      <c r="C924" s="44"/>
      <c r="D924" s="44"/>
      <c r="E924" s="44"/>
      <c r="F924" s="44"/>
      <c r="G924" s="44"/>
      <c r="H924" s="44"/>
      <c r="I924" s="44"/>
      <c r="J924" s="44"/>
      <c r="K924" s="68"/>
    </row>
    <row r="925" spans="1:11">
      <c r="A925" s="43"/>
      <c r="B925" s="44"/>
      <c r="C925" s="44"/>
      <c r="D925" s="44"/>
      <c r="E925" s="44"/>
      <c r="F925" s="44"/>
      <c r="G925" s="44"/>
      <c r="H925" s="44"/>
      <c r="I925" s="44"/>
      <c r="J925" s="44"/>
      <c r="K925" s="68"/>
    </row>
    <row r="926" spans="1:11">
      <c r="A926" s="43"/>
      <c r="B926" s="44"/>
      <c r="C926" s="44"/>
      <c r="D926" s="44"/>
      <c r="E926" s="44"/>
      <c r="F926" s="44"/>
      <c r="G926" s="44"/>
      <c r="H926" s="44"/>
      <c r="I926" s="44"/>
      <c r="J926" s="44"/>
      <c r="K926" s="68"/>
    </row>
    <row r="927" ht="60" customHeight="1" spans="1:11">
      <c r="A927" s="45"/>
      <c r="B927" s="46"/>
      <c r="C927" s="46"/>
      <c r="D927" s="46"/>
      <c r="E927" s="46"/>
      <c r="F927" s="46"/>
      <c r="G927" s="46"/>
      <c r="H927" s="46"/>
      <c r="I927" s="46"/>
      <c r="J927" s="46"/>
      <c r="K927" s="69"/>
    </row>
    <row r="929" customFormat="1" spans="1:11">
      <c r="A929" s="1"/>
      <c r="B929" s="1"/>
      <c r="C929" s="1"/>
      <c r="D929" s="1"/>
      <c r="E929" s="1"/>
      <c r="F929" s="1"/>
      <c r="G929" s="1"/>
      <c r="H929" s="1"/>
      <c r="I929" s="1"/>
      <c r="J929" s="1"/>
      <c r="K929" s="1" t="s">
        <v>988</v>
      </c>
    </row>
    <row r="930" s="8" customFormat="1" ht="35" customHeight="1" spans="1:11">
      <c r="A930" s="11" t="s">
        <v>989</v>
      </c>
      <c r="B930" s="11"/>
      <c r="C930" s="11"/>
      <c r="D930" s="11"/>
      <c r="E930" s="11"/>
      <c r="F930" s="11"/>
      <c r="G930" s="11"/>
      <c r="H930" s="11"/>
      <c r="I930" s="11"/>
      <c r="J930" s="11"/>
      <c r="K930" s="11"/>
    </row>
    <row r="931" s="8" customFormat="1" ht="26" customHeight="1" spans="1:11">
      <c r="A931" s="176" t="s">
        <v>1396</v>
      </c>
      <c r="B931" s="176"/>
      <c r="C931" s="176"/>
      <c r="D931" s="176"/>
      <c r="E931" s="176"/>
      <c r="F931" s="176"/>
      <c r="G931" s="176"/>
      <c r="H931" s="176"/>
      <c r="I931" s="176"/>
      <c r="J931" s="176"/>
      <c r="K931" s="176"/>
    </row>
    <row r="932" s="8" customFormat="1" ht="25" customHeight="1" spans="1:11">
      <c r="A932" s="177" t="s">
        <v>991</v>
      </c>
      <c r="B932" s="177"/>
      <c r="C932" s="177"/>
      <c r="D932" s="177"/>
      <c r="E932" s="177"/>
      <c r="F932" s="177"/>
      <c r="G932" s="177"/>
      <c r="H932" s="177"/>
      <c r="I932" s="177"/>
      <c r="J932" s="177"/>
      <c r="K932" s="177"/>
    </row>
    <row r="933" s="9" customFormat="1" ht="26" customHeight="1" spans="1:11">
      <c r="A933" s="21" t="s">
        <v>992</v>
      </c>
      <c r="B933" s="21"/>
      <c r="C933" s="21"/>
      <c r="D933" s="178" t="s">
        <v>1397</v>
      </c>
      <c r="E933" s="178"/>
      <c r="F933" s="178"/>
      <c r="G933" s="178"/>
      <c r="H933" s="178"/>
      <c r="I933" s="178"/>
      <c r="J933" s="178"/>
      <c r="K933" s="178"/>
    </row>
    <row r="934" s="8" customFormat="1" ht="35" customHeight="1" spans="1:11">
      <c r="A934" s="14" t="s">
        <v>919</v>
      </c>
      <c r="B934" s="14"/>
      <c r="C934" s="14"/>
      <c r="D934" s="16" t="s">
        <v>994</v>
      </c>
      <c r="E934" s="17"/>
      <c r="F934" s="14" t="s">
        <v>921</v>
      </c>
      <c r="G934" s="16" t="s">
        <v>1398</v>
      </c>
      <c r="H934" s="17"/>
      <c r="I934" s="17"/>
      <c r="J934" s="17"/>
      <c r="K934" s="17"/>
    </row>
    <row r="935" s="8" customFormat="1" ht="35" customHeight="1" spans="1:11">
      <c r="A935" s="14" t="s">
        <v>996</v>
      </c>
      <c r="B935" s="14"/>
      <c r="C935" s="14"/>
      <c r="D935" s="14" t="s">
        <v>924</v>
      </c>
      <c r="E935" s="14" t="s">
        <v>925</v>
      </c>
      <c r="F935" s="14" t="s">
        <v>926</v>
      </c>
      <c r="G935" s="14" t="s">
        <v>927</v>
      </c>
      <c r="H935" s="14"/>
      <c r="I935" s="14" t="s">
        <v>928</v>
      </c>
      <c r="J935" s="14" t="s">
        <v>929</v>
      </c>
      <c r="K935" s="14" t="s">
        <v>930</v>
      </c>
    </row>
    <row r="936" s="8" customFormat="1" spans="1:11">
      <c r="A936" s="14"/>
      <c r="B936" s="14"/>
      <c r="C936" s="14"/>
      <c r="D936" s="14" t="s">
        <v>931</v>
      </c>
      <c r="E936" s="17"/>
      <c r="F936" s="179">
        <f>F937</f>
        <v>365220</v>
      </c>
      <c r="G936" s="179">
        <f t="shared" ref="G936:G938" si="10">F936</f>
        <v>365220</v>
      </c>
      <c r="H936" s="179"/>
      <c r="I936" s="16">
        <v>10</v>
      </c>
      <c r="J936" s="184">
        <f>F936/G936*100%</f>
        <v>1</v>
      </c>
      <c r="K936" s="17">
        <v>10</v>
      </c>
    </row>
    <row r="937" s="8" customFormat="1" spans="1:11">
      <c r="A937" s="14"/>
      <c r="B937" s="14"/>
      <c r="C937" s="14"/>
      <c r="D937" s="14" t="s">
        <v>999</v>
      </c>
      <c r="E937" s="17"/>
      <c r="F937" s="179">
        <f>F938</f>
        <v>365220</v>
      </c>
      <c r="G937" s="179">
        <f t="shared" si="10"/>
        <v>365220</v>
      </c>
      <c r="H937" s="179"/>
      <c r="I937" s="17" t="s">
        <v>826</v>
      </c>
      <c r="J937" s="17" t="s">
        <v>826</v>
      </c>
      <c r="K937" s="17" t="s">
        <v>826</v>
      </c>
    </row>
    <row r="938" s="8" customFormat="1" spans="1:11">
      <c r="A938" s="14"/>
      <c r="B938" s="14"/>
      <c r="C938" s="14"/>
      <c r="D938" s="28" t="s">
        <v>1000</v>
      </c>
      <c r="E938" s="17"/>
      <c r="F938" s="179">
        <v>365220</v>
      </c>
      <c r="G938" s="180">
        <f t="shared" si="10"/>
        <v>365220</v>
      </c>
      <c r="H938" s="181"/>
      <c r="I938" s="17" t="s">
        <v>826</v>
      </c>
      <c r="J938" s="17" t="s">
        <v>826</v>
      </c>
      <c r="K938" s="17" t="s">
        <v>826</v>
      </c>
    </row>
    <row r="939" s="8" customFormat="1" spans="1:11">
      <c r="A939" s="14"/>
      <c r="B939" s="14"/>
      <c r="C939" s="14"/>
      <c r="D939" s="28" t="s">
        <v>1001</v>
      </c>
      <c r="E939" s="17"/>
      <c r="F939" s="51"/>
      <c r="G939" s="51"/>
      <c r="H939" s="51"/>
      <c r="I939" s="17" t="s">
        <v>826</v>
      </c>
      <c r="J939" s="17" t="s">
        <v>826</v>
      </c>
      <c r="K939" s="17" t="s">
        <v>826</v>
      </c>
    </row>
    <row r="940" s="8" customFormat="1" spans="1:11">
      <c r="A940" s="14"/>
      <c r="B940" s="14"/>
      <c r="C940" s="14"/>
      <c r="D940" s="14" t="s">
        <v>932</v>
      </c>
      <c r="E940" s="17"/>
      <c r="F940" s="17"/>
      <c r="G940" s="17"/>
      <c r="H940" s="17"/>
      <c r="I940" s="17" t="s">
        <v>826</v>
      </c>
      <c r="J940" s="17" t="s">
        <v>826</v>
      </c>
      <c r="K940" s="17" t="s">
        <v>826</v>
      </c>
    </row>
    <row r="941" s="8" customFormat="1" ht="35" customHeight="1" spans="1:11">
      <c r="A941" s="14" t="s">
        <v>933</v>
      </c>
      <c r="B941" s="14" t="s">
        <v>934</v>
      </c>
      <c r="C941" s="14"/>
      <c r="D941" s="14"/>
      <c r="E941" s="14"/>
      <c r="F941" s="14" t="s">
        <v>935</v>
      </c>
      <c r="G941" s="14"/>
      <c r="H941" s="14"/>
      <c r="I941" s="14"/>
      <c r="J941" s="14"/>
      <c r="K941" s="14"/>
    </row>
    <row r="942" s="8" customFormat="1" ht="43" customHeight="1" spans="1:11">
      <c r="A942" s="14"/>
      <c r="B942" s="182" t="s">
        <v>1399</v>
      </c>
      <c r="C942" s="182"/>
      <c r="D942" s="182"/>
      <c r="E942" s="182"/>
      <c r="F942" s="183" t="s">
        <v>1400</v>
      </c>
      <c r="G942" s="183"/>
      <c r="H942" s="183"/>
      <c r="I942" s="183"/>
      <c r="J942" s="183"/>
      <c r="K942" s="183"/>
    </row>
    <row r="943" s="8" customFormat="1" ht="35" customHeight="1" spans="1:11">
      <c r="A943" s="14" t="s">
        <v>1004</v>
      </c>
      <c r="B943" s="14" t="s">
        <v>939</v>
      </c>
      <c r="C943" s="14" t="s">
        <v>940</v>
      </c>
      <c r="D943" s="14" t="s">
        <v>941</v>
      </c>
      <c r="E943" s="14" t="s">
        <v>1005</v>
      </c>
      <c r="F943" s="14" t="s">
        <v>1006</v>
      </c>
      <c r="G943" s="14" t="s">
        <v>928</v>
      </c>
      <c r="H943" s="14" t="s">
        <v>930</v>
      </c>
      <c r="I943" s="14" t="s">
        <v>944</v>
      </c>
      <c r="J943" s="14"/>
      <c r="K943" s="14"/>
    </row>
    <row r="944" s="8" customFormat="1" ht="35" customHeight="1" spans="1:11">
      <c r="A944" s="14"/>
      <c r="B944" s="35" t="s">
        <v>1007</v>
      </c>
      <c r="C944" s="14" t="s">
        <v>1401</v>
      </c>
      <c r="D944" s="36" t="s">
        <v>1402</v>
      </c>
      <c r="E944" s="37">
        <f>14750</f>
        <v>14750</v>
      </c>
      <c r="F944" s="37">
        <v>14750</v>
      </c>
      <c r="G944" s="38">
        <v>20</v>
      </c>
      <c r="H944" s="38">
        <v>20</v>
      </c>
      <c r="I944" s="14"/>
      <c r="J944" s="14"/>
      <c r="K944" s="14"/>
    </row>
    <row r="945" s="8" customFormat="1" ht="35" customHeight="1" spans="1:11">
      <c r="A945" s="14"/>
      <c r="B945" s="35"/>
      <c r="C945" s="14" t="s">
        <v>1403</v>
      </c>
      <c r="D945" s="36" t="s">
        <v>1404</v>
      </c>
      <c r="E945" s="39">
        <v>1</v>
      </c>
      <c r="F945" s="39">
        <v>0.8</v>
      </c>
      <c r="G945" s="38">
        <v>10</v>
      </c>
      <c r="H945" s="38">
        <v>8</v>
      </c>
      <c r="I945" s="16" t="s">
        <v>1405</v>
      </c>
      <c r="J945" s="17"/>
      <c r="K945" s="17"/>
    </row>
    <row r="946" s="8" customFormat="1" ht="35" customHeight="1" spans="1:11">
      <c r="A946" s="14"/>
      <c r="B946" s="35"/>
      <c r="C946" s="38" t="s">
        <v>1013</v>
      </c>
      <c r="D946" s="36" t="s">
        <v>1014</v>
      </c>
      <c r="E946" s="39" t="s">
        <v>1406</v>
      </c>
      <c r="F946" s="39">
        <v>0.8</v>
      </c>
      <c r="G946" s="38">
        <v>10</v>
      </c>
      <c r="H946" s="38">
        <v>8</v>
      </c>
      <c r="I946" s="16" t="s">
        <v>1405</v>
      </c>
      <c r="J946" s="17"/>
      <c r="K946" s="17"/>
    </row>
    <row r="947" s="8" customFormat="1" ht="35" customHeight="1" spans="1:11">
      <c r="A947" s="14"/>
      <c r="B947" s="35"/>
      <c r="C947" s="38" t="s">
        <v>1016</v>
      </c>
      <c r="D947" s="36" t="s">
        <v>1017</v>
      </c>
      <c r="E947" s="37" t="s">
        <v>1407</v>
      </c>
      <c r="F947" s="37" t="s">
        <v>1407</v>
      </c>
      <c r="G947" s="38">
        <v>10</v>
      </c>
      <c r="H947" s="38">
        <v>9</v>
      </c>
      <c r="I947" s="16" t="s">
        <v>1408</v>
      </c>
      <c r="J947" s="17"/>
      <c r="K947" s="17"/>
    </row>
    <row r="948" s="8" customFormat="1" ht="35" customHeight="1" spans="1:11">
      <c r="A948" s="14"/>
      <c r="B948" s="35" t="s">
        <v>968</v>
      </c>
      <c r="C948" s="14" t="s">
        <v>969</v>
      </c>
      <c r="D948" s="36" t="s">
        <v>1409</v>
      </c>
      <c r="E948" s="39">
        <v>1</v>
      </c>
      <c r="F948" s="39">
        <v>1</v>
      </c>
      <c r="G948" s="38">
        <v>10</v>
      </c>
      <c r="H948" s="38">
        <v>9</v>
      </c>
      <c r="I948" s="17"/>
      <c r="J948" s="17"/>
      <c r="K948" s="17"/>
    </row>
    <row r="949" s="8" customFormat="1" ht="35" customHeight="1" spans="1:11">
      <c r="A949" s="14"/>
      <c r="B949" s="35"/>
      <c r="C949" s="14"/>
      <c r="D949" s="36" t="s">
        <v>1410</v>
      </c>
      <c r="E949" s="39">
        <v>0.95</v>
      </c>
      <c r="F949" s="39">
        <v>0.94</v>
      </c>
      <c r="G949" s="38">
        <v>20</v>
      </c>
      <c r="H949" s="38">
        <v>18</v>
      </c>
      <c r="I949" s="17"/>
      <c r="J949" s="17"/>
      <c r="K949" s="17"/>
    </row>
    <row r="950" s="8" customFormat="1" ht="35" customHeight="1" spans="1:11">
      <c r="A950" s="14"/>
      <c r="B950" s="14" t="s">
        <v>1022</v>
      </c>
      <c r="C950" s="14" t="s">
        <v>1023</v>
      </c>
      <c r="D950" s="36" t="s">
        <v>979</v>
      </c>
      <c r="E950" s="39" t="s">
        <v>980</v>
      </c>
      <c r="F950" s="39">
        <v>0.9</v>
      </c>
      <c r="G950" s="38">
        <v>5</v>
      </c>
      <c r="H950" s="38">
        <v>5</v>
      </c>
      <c r="I950" s="17"/>
      <c r="J950" s="17"/>
      <c r="K950" s="17"/>
    </row>
    <row r="951" s="8" customFormat="1" ht="35" customHeight="1" spans="1:11">
      <c r="A951" s="14"/>
      <c r="B951" s="14"/>
      <c r="C951" s="14"/>
      <c r="D951" s="36" t="s">
        <v>981</v>
      </c>
      <c r="E951" s="39" t="s">
        <v>980</v>
      </c>
      <c r="F951" s="39">
        <v>0.9</v>
      </c>
      <c r="G951" s="38">
        <v>5</v>
      </c>
      <c r="H951" s="38">
        <v>4</v>
      </c>
      <c r="I951" s="17"/>
      <c r="J951" s="17"/>
      <c r="K951" s="17"/>
    </row>
    <row r="952" s="8" customFormat="1" ht="35" customHeight="1" spans="1:11">
      <c r="A952" s="14" t="s">
        <v>1394</v>
      </c>
      <c r="B952" s="14"/>
      <c r="C952" s="14"/>
      <c r="D952" s="14"/>
      <c r="E952" s="14"/>
      <c r="F952" s="14"/>
      <c r="G952" s="16">
        <f>SUM(G944:G951)+I936</f>
        <v>100</v>
      </c>
      <c r="H952" s="16">
        <f>SUM(H944:H951)+K936</f>
        <v>91</v>
      </c>
      <c r="I952" s="17"/>
      <c r="J952" s="17"/>
      <c r="K952" s="17"/>
    </row>
    <row r="953" s="8" customFormat="1" ht="35" customHeight="1" spans="1:11">
      <c r="A953" s="14" t="s">
        <v>984</v>
      </c>
      <c r="B953" s="40" t="s">
        <v>1411</v>
      </c>
      <c r="C953" s="40"/>
      <c r="D953" s="40"/>
      <c r="E953" s="40"/>
      <c r="F953" s="40"/>
      <c r="G953" s="40"/>
      <c r="H953" s="40"/>
      <c r="I953" s="40"/>
      <c r="J953" s="40"/>
      <c r="K953" s="40"/>
    </row>
    <row r="954" s="8" customFormat="1" ht="20" customHeight="1" spans="1:11">
      <c r="A954" s="14"/>
      <c r="B954" s="40"/>
      <c r="C954" s="40"/>
      <c r="D954" s="40"/>
      <c r="E954" s="40"/>
      <c r="F954" s="40"/>
      <c r="G954" s="40"/>
      <c r="H954" s="40"/>
      <c r="I954" s="40"/>
      <c r="J954" s="40"/>
      <c r="K954" s="40"/>
    </row>
    <row r="955" s="8" customFormat="1" ht="35" customHeight="1" spans="1:11">
      <c r="A955" s="177" t="s">
        <v>986</v>
      </c>
      <c r="B955" s="177"/>
      <c r="C955" s="177"/>
      <c r="D955" s="177"/>
      <c r="E955" s="177"/>
      <c r="F955" s="177"/>
      <c r="G955" s="177"/>
      <c r="H955" s="177"/>
      <c r="I955" s="177"/>
      <c r="J955" s="177"/>
      <c r="K955" s="177"/>
    </row>
    <row r="956" s="8" customFormat="1" ht="35" customHeight="1" spans="1:11">
      <c r="A956" s="44" t="s">
        <v>1025</v>
      </c>
      <c r="B956" s="44"/>
      <c r="C956" s="44"/>
      <c r="D956" s="44"/>
      <c r="E956" s="44"/>
      <c r="F956" s="44"/>
      <c r="G956" s="44"/>
      <c r="H956" s="44"/>
      <c r="I956" s="44"/>
      <c r="J956" s="44"/>
      <c r="K956" s="44"/>
    </row>
    <row r="957" s="8" customFormat="1" ht="35" customHeight="1" spans="1:11">
      <c r="A957" s="44"/>
      <c r="B957" s="44"/>
      <c r="C957" s="44"/>
      <c r="D957" s="44"/>
      <c r="E957" s="44"/>
      <c r="F957" s="44"/>
      <c r="G957" s="44"/>
      <c r="H957" s="44"/>
      <c r="I957" s="44"/>
      <c r="J957" s="44"/>
      <c r="K957" s="44"/>
    </row>
    <row r="958" s="8" customFormat="1" spans="1:11">
      <c r="A958" s="44"/>
      <c r="B958" s="44"/>
      <c r="C958" s="44"/>
      <c r="D958" s="44"/>
      <c r="E958" s="44"/>
      <c r="F958" s="44"/>
      <c r="G958" s="44"/>
      <c r="H958" s="44"/>
      <c r="I958" s="44"/>
      <c r="J958" s="44"/>
      <c r="K958" s="44"/>
    </row>
    <row r="959" s="8" customFormat="1" spans="1:11">
      <c r="A959" s="44"/>
      <c r="B959" s="44"/>
      <c r="C959" s="44"/>
      <c r="D959" s="44"/>
      <c r="E959" s="44"/>
      <c r="F959" s="44"/>
      <c r="G959" s="44"/>
      <c r="H959" s="44"/>
      <c r="I959" s="44"/>
      <c r="J959" s="44"/>
      <c r="K959" s="44"/>
    </row>
    <row r="960" s="8" customFormat="1" spans="1:11">
      <c r="A960" s="44"/>
      <c r="B960" s="44"/>
      <c r="C960" s="44"/>
      <c r="D960" s="44"/>
      <c r="E960" s="44"/>
      <c r="F960" s="44"/>
      <c r="G960" s="44"/>
      <c r="H960" s="44"/>
      <c r="I960" s="44"/>
      <c r="J960" s="44"/>
      <c r="K960" s="44"/>
    </row>
    <row r="961" s="8" customFormat="1" ht="14" customHeight="1" spans="1:11">
      <c r="A961" s="44"/>
      <c r="B961" s="44"/>
      <c r="C961" s="44"/>
      <c r="D961" s="44"/>
      <c r="E961" s="44"/>
      <c r="F961" s="44"/>
      <c r="G961" s="44"/>
      <c r="H961" s="44"/>
      <c r="I961" s="44"/>
      <c r="J961" s="44"/>
      <c r="K961" s="44"/>
    </row>
    <row r="962" s="10" customFormat="1" ht="14" customHeight="1" spans="1:11">
      <c r="A962" s="44"/>
      <c r="B962" s="44"/>
      <c r="C962" s="44"/>
      <c r="D962" s="44"/>
      <c r="E962" s="44"/>
      <c r="F962" s="44"/>
      <c r="G962" s="44"/>
      <c r="H962" s="44"/>
      <c r="I962" s="44"/>
      <c r="J962" s="44"/>
      <c r="K962" s="44"/>
    </row>
    <row r="963" s="10" customFormat="1" ht="14" customHeight="1" spans="1:11">
      <c r="A963" s="44"/>
      <c r="B963" s="44"/>
      <c r="C963" s="44"/>
      <c r="D963" s="44"/>
      <c r="E963" s="44"/>
      <c r="F963" s="44"/>
      <c r="G963" s="44"/>
      <c r="H963" s="44"/>
      <c r="I963" s="44"/>
      <c r="J963" s="44"/>
      <c r="K963" s="44" t="s">
        <v>988</v>
      </c>
    </row>
    <row r="964" ht="28.5" spans="1:11">
      <c r="A964" s="11" t="s">
        <v>989</v>
      </c>
      <c r="B964" s="11"/>
      <c r="C964" s="11"/>
      <c r="D964" s="11"/>
      <c r="E964" s="11"/>
      <c r="F964" s="11"/>
      <c r="G964" s="11"/>
      <c r="H964" s="11"/>
      <c r="I964" s="11"/>
      <c r="J964" s="11"/>
      <c r="K964" s="11"/>
    </row>
    <row r="965" spans="1:11">
      <c r="A965" s="157" t="s">
        <v>1353</v>
      </c>
      <c r="B965" s="157"/>
      <c r="C965" s="157"/>
      <c r="D965" s="157"/>
      <c r="E965" s="157"/>
      <c r="F965" s="157"/>
      <c r="G965" s="157"/>
      <c r="H965" s="157"/>
      <c r="I965" s="157"/>
      <c r="J965" s="157"/>
      <c r="K965" s="157"/>
    </row>
    <row r="966" spans="1:11">
      <c r="A966" s="185" t="s">
        <v>991</v>
      </c>
      <c r="B966" s="185"/>
      <c r="C966" s="185"/>
      <c r="D966" s="185"/>
      <c r="E966" s="185"/>
      <c r="F966" s="185"/>
      <c r="G966" s="185"/>
      <c r="H966" s="185"/>
      <c r="I966" s="185"/>
      <c r="J966" s="185"/>
      <c r="K966" s="185"/>
    </row>
    <row r="967" ht="28" customHeight="1" spans="1:11">
      <c r="A967" s="14" t="s">
        <v>992</v>
      </c>
      <c r="B967" s="14"/>
      <c r="C967" s="14"/>
      <c r="D967" s="38" t="s">
        <v>1412</v>
      </c>
      <c r="E967" s="25"/>
      <c r="F967" s="25"/>
      <c r="G967" s="25"/>
      <c r="H967" s="25"/>
      <c r="I967" s="25"/>
      <c r="J967" s="25"/>
      <c r="K967" s="25"/>
    </row>
    <row r="968" spans="1:11">
      <c r="A968" s="14" t="s">
        <v>919</v>
      </c>
      <c r="B968" s="14"/>
      <c r="C968" s="14"/>
      <c r="D968" s="38" t="s">
        <v>1027</v>
      </c>
      <c r="E968" s="38"/>
      <c r="F968" s="38" t="s">
        <v>921</v>
      </c>
      <c r="G968" s="38" t="s">
        <v>995</v>
      </c>
      <c r="H968" s="38"/>
      <c r="I968" s="38"/>
      <c r="J968" s="38"/>
      <c r="K968" s="38"/>
    </row>
    <row r="969" spans="1:11">
      <c r="A969" s="18" t="s">
        <v>996</v>
      </c>
      <c r="B969" s="19"/>
      <c r="C969" s="20"/>
      <c r="D969" s="14" t="s">
        <v>924</v>
      </c>
      <c r="E969" s="14" t="s">
        <v>925</v>
      </c>
      <c r="F969" s="14" t="s">
        <v>926</v>
      </c>
      <c r="G969" s="14" t="s">
        <v>927</v>
      </c>
      <c r="H969" s="14"/>
      <c r="I969" s="14" t="s">
        <v>928</v>
      </c>
      <c r="J969" s="14" t="s">
        <v>929</v>
      </c>
      <c r="K969" s="14" t="s">
        <v>930</v>
      </c>
    </row>
    <row r="970" spans="1:11">
      <c r="A970" s="22"/>
      <c r="B970" s="23"/>
      <c r="C970" s="24"/>
      <c r="D970" s="14" t="s">
        <v>931</v>
      </c>
      <c r="E970" s="17">
        <v>0</v>
      </c>
      <c r="F970" s="51">
        <v>15740.57</v>
      </c>
      <c r="G970" s="51">
        <v>15740.57</v>
      </c>
      <c r="H970" s="51"/>
      <c r="I970" s="17">
        <v>10</v>
      </c>
      <c r="J970" s="70">
        <f>G970/F970</f>
        <v>1</v>
      </c>
      <c r="K970" s="17">
        <f>J970*10</f>
        <v>10</v>
      </c>
    </row>
    <row r="971" spans="1:11">
      <c r="A971" s="22"/>
      <c r="B971" s="23"/>
      <c r="C971" s="24"/>
      <c r="D971" s="14" t="s">
        <v>999</v>
      </c>
      <c r="E971" s="17"/>
      <c r="F971" s="51">
        <v>15740.57</v>
      </c>
      <c r="G971" s="51">
        <v>15740.57</v>
      </c>
      <c r="H971" s="51"/>
      <c r="I971" s="17" t="s">
        <v>826</v>
      </c>
      <c r="J971" s="17" t="s">
        <v>826</v>
      </c>
      <c r="K971" s="17" t="s">
        <v>826</v>
      </c>
    </row>
    <row r="972" spans="1:11">
      <c r="A972" s="22"/>
      <c r="B972" s="23"/>
      <c r="C972" s="24"/>
      <c r="D972" s="28" t="s">
        <v>1000</v>
      </c>
      <c r="E972" s="17"/>
      <c r="F972" s="51"/>
      <c r="G972" s="51"/>
      <c r="H972" s="51"/>
      <c r="I972" s="17" t="s">
        <v>826</v>
      </c>
      <c r="J972" s="17" t="s">
        <v>826</v>
      </c>
      <c r="K972" s="17" t="s">
        <v>826</v>
      </c>
    </row>
    <row r="973" spans="1:11">
      <c r="A973" s="22"/>
      <c r="B973" s="23"/>
      <c r="C973" s="24"/>
      <c r="D973" s="28" t="s">
        <v>1001</v>
      </c>
      <c r="E973" s="17"/>
      <c r="F973" s="51">
        <v>15740.57</v>
      </c>
      <c r="G973" s="51">
        <v>15740.57</v>
      </c>
      <c r="H973" s="51"/>
      <c r="I973" s="17" t="s">
        <v>826</v>
      </c>
      <c r="J973" s="17" t="s">
        <v>826</v>
      </c>
      <c r="K973" s="17" t="s">
        <v>826</v>
      </c>
    </row>
    <row r="974" spans="1:11">
      <c r="A974" s="29"/>
      <c r="B974" s="30"/>
      <c r="C974" s="31"/>
      <c r="D974" s="14" t="s">
        <v>932</v>
      </c>
      <c r="E974" s="17"/>
      <c r="F974" s="51"/>
      <c r="G974" s="51"/>
      <c r="H974" s="51"/>
      <c r="I974" s="17" t="s">
        <v>826</v>
      </c>
      <c r="J974" s="17" t="s">
        <v>826</v>
      </c>
      <c r="K974" s="17" t="s">
        <v>826</v>
      </c>
    </row>
    <row r="975" spans="1:11">
      <c r="A975" s="14" t="s">
        <v>933</v>
      </c>
      <c r="B975" s="14" t="s">
        <v>934</v>
      </c>
      <c r="C975" s="14"/>
      <c r="D975" s="14"/>
      <c r="E975" s="14"/>
      <c r="F975" s="14" t="s">
        <v>935</v>
      </c>
      <c r="G975" s="14"/>
      <c r="H975" s="14"/>
      <c r="I975" s="14"/>
      <c r="J975" s="14"/>
      <c r="K975" s="14"/>
    </row>
    <row r="976" ht="48" customHeight="1" spans="1:11">
      <c r="A976" s="14"/>
      <c r="B976" s="16" t="s">
        <v>1413</v>
      </c>
      <c r="C976" s="17"/>
      <c r="D976" s="17"/>
      <c r="E976" s="17"/>
      <c r="F976" s="16" t="s">
        <v>1414</v>
      </c>
      <c r="G976" s="17"/>
      <c r="H976" s="17"/>
      <c r="I976" s="17"/>
      <c r="J976" s="17"/>
      <c r="K976" s="17"/>
    </row>
    <row r="977" ht="25.5" spans="1:11">
      <c r="A977" s="14" t="s">
        <v>1004</v>
      </c>
      <c r="B977" s="14" t="s">
        <v>939</v>
      </c>
      <c r="C977" s="14" t="s">
        <v>940</v>
      </c>
      <c r="D977" s="14" t="s">
        <v>941</v>
      </c>
      <c r="E977" s="14" t="s">
        <v>1005</v>
      </c>
      <c r="F977" s="14" t="s">
        <v>1006</v>
      </c>
      <c r="G977" s="14" t="s">
        <v>928</v>
      </c>
      <c r="H977" s="14" t="s">
        <v>930</v>
      </c>
      <c r="I977" s="14" t="s">
        <v>944</v>
      </c>
      <c r="J977" s="14"/>
      <c r="K977" s="14"/>
    </row>
    <row r="978" spans="1:11">
      <c r="A978" s="14"/>
      <c r="B978" s="35" t="s">
        <v>1029</v>
      </c>
      <c r="C978" s="186" t="s">
        <v>1008</v>
      </c>
      <c r="D978" s="40" t="s">
        <v>1415</v>
      </c>
      <c r="E978" s="17" t="s">
        <v>1416</v>
      </c>
      <c r="F978" s="17" t="s">
        <v>1417</v>
      </c>
      <c r="G978" s="17">
        <v>10</v>
      </c>
      <c r="H978" s="17">
        <v>10</v>
      </c>
      <c r="I978" s="17"/>
      <c r="J978" s="17"/>
      <c r="K978" s="17"/>
    </row>
    <row r="979" spans="1:11">
      <c r="A979" s="14"/>
      <c r="B979" s="17"/>
      <c r="C979" s="14" t="s">
        <v>1011</v>
      </c>
      <c r="D979" s="40" t="s">
        <v>1106</v>
      </c>
      <c r="E979" s="59">
        <v>0.95</v>
      </c>
      <c r="F979" s="59">
        <v>1</v>
      </c>
      <c r="G979" s="17">
        <v>15</v>
      </c>
      <c r="H979" s="17">
        <v>15</v>
      </c>
      <c r="I979" s="17"/>
      <c r="J979" s="17"/>
      <c r="K979" s="17"/>
    </row>
    <row r="980" spans="1:11">
      <c r="A980" s="14"/>
      <c r="B980" s="17"/>
      <c r="C980" s="14"/>
      <c r="D980" s="58" t="s">
        <v>1418</v>
      </c>
      <c r="E980" s="59">
        <v>0.95</v>
      </c>
      <c r="F980" s="59">
        <v>1</v>
      </c>
      <c r="G980" s="17">
        <v>15</v>
      </c>
      <c r="H980" s="17">
        <v>15</v>
      </c>
      <c r="I980" s="17"/>
      <c r="J980" s="17"/>
      <c r="K980" s="17"/>
    </row>
    <row r="981" spans="1:11">
      <c r="A981" s="14"/>
      <c r="B981" s="17"/>
      <c r="C981" s="61" t="s">
        <v>1013</v>
      </c>
      <c r="D981" s="40" t="s">
        <v>1391</v>
      </c>
      <c r="E981" s="59">
        <v>1</v>
      </c>
      <c r="F981" s="59">
        <v>1</v>
      </c>
      <c r="G981" s="17">
        <v>10</v>
      </c>
      <c r="H981" s="17">
        <v>10</v>
      </c>
      <c r="I981" s="17"/>
      <c r="J981" s="17"/>
      <c r="K981" s="17"/>
    </row>
    <row r="982" spans="1:11">
      <c r="A982" s="14"/>
      <c r="B982" s="14" t="s">
        <v>968</v>
      </c>
      <c r="C982" s="14" t="s">
        <v>969</v>
      </c>
      <c r="D982" s="40" t="s">
        <v>1419</v>
      </c>
      <c r="E982" s="59">
        <v>0.95</v>
      </c>
      <c r="F982" s="59">
        <v>0.9</v>
      </c>
      <c r="G982" s="17">
        <v>10</v>
      </c>
      <c r="H982" s="17">
        <v>8</v>
      </c>
      <c r="I982" s="17"/>
      <c r="J982" s="17"/>
      <c r="K982" s="17"/>
    </row>
    <row r="983" spans="1:11">
      <c r="A983" s="14"/>
      <c r="B983" s="14"/>
      <c r="C983" s="14"/>
      <c r="D983" s="58" t="s">
        <v>1420</v>
      </c>
      <c r="E983" s="17" t="s">
        <v>1421</v>
      </c>
      <c r="F983" s="17" t="s">
        <v>1421</v>
      </c>
      <c r="G983" s="17">
        <v>10</v>
      </c>
      <c r="H983" s="17">
        <v>8</v>
      </c>
      <c r="I983" s="17"/>
      <c r="J983" s="17"/>
      <c r="K983" s="17"/>
    </row>
    <row r="984" spans="1:11">
      <c r="A984" s="14"/>
      <c r="B984" s="14"/>
      <c r="C984" s="14"/>
      <c r="D984" s="40" t="s">
        <v>1422</v>
      </c>
      <c r="E984" s="17" t="s">
        <v>1040</v>
      </c>
      <c r="F984" s="17" t="s">
        <v>1040</v>
      </c>
      <c r="G984" s="17">
        <v>10</v>
      </c>
      <c r="H984" s="17">
        <v>8</v>
      </c>
      <c r="I984" s="17"/>
      <c r="J984" s="17"/>
      <c r="K984" s="17"/>
    </row>
    <row r="985" ht="38.25" spans="1:11">
      <c r="A985" s="14"/>
      <c r="B985" s="61" t="s">
        <v>1022</v>
      </c>
      <c r="C985" s="61" t="s">
        <v>1023</v>
      </c>
      <c r="D985" s="58" t="s">
        <v>1042</v>
      </c>
      <c r="E985" s="59">
        <v>0.95</v>
      </c>
      <c r="F985" s="59">
        <v>0.98</v>
      </c>
      <c r="G985" s="17">
        <v>10</v>
      </c>
      <c r="H985" s="17">
        <v>8</v>
      </c>
      <c r="I985" s="17"/>
      <c r="J985" s="17"/>
      <c r="K985" s="17"/>
    </row>
    <row r="986" ht="24" customHeight="1" spans="1:11">
      <c r="A986" s="14"/>
      <c r="B986" s="14" t="s">
        <v>982</v>
      </c>
      <c r="C986" s="14"/>
      <c r="D986" s="14"/>
      <c r="E986" s="14"/>
      <c r="F986" s="14"/>
      <c r="G986" s="17">
        <f>SUM(G978:G985)</f>
        <v>90</v>
      </c>
      <c r="H986" s="17">
        <f>SUM(H978:H985)</f>
        <v>82</v>
      </c>
      <c r="I986" s="17"/>
      <c r="J986" s="17"/>
      <c r="K986" s="17"/>
    </row>
    <row r="987" ht="25" customHeight="1" spans="1:11">
      <c r="A987" s="14" t="s">
        <v>1230</v>
      </c>
      <c r="B987" s="14"/>
      <c r="C987" s="14"/>
      <c r="D987" s="14"/>
      <c r="E987" s="14"/>
      <c r="F987" s="14"/>
      <c r="G987" s="71">
        <f>G986+I970</f>
        <v>100</v>
      </c>
      <c r="H987" s="71">
        <f>H986+K970</f>
        <v>92</v>
      </c>
      <c r="I987" s="17"/>
      <c r="J987" s="17"/>
      <c r="K987" s="17"/>
    </row>
    <row r="988" spans="1:11">
      <c r="A988" s="52" t="s">
        <v>984</v>
      </c>
      <c r="B988" s="40" t="s">
        <v>1423</v>
      </c>
      <c r="C988" s="40"/>
      <c r="D988" s="40"/>
      <c r="E988" s="40"/>
      <c r="F988" s="40"/>
      <c r="G988" s="40"/>
      <c r="H988" s="40"/>
      <c r="I988" s="40"/>
      <c r="J988" s="40"/>
      <c r="K988" s="40"/>
    </row>
    <row r="989" spans="1:11">
      <c r="A989" s="60"/>
      <c r="B989" s="40"/>
      <c r="C989" s="40"/>
      <c r="D989" s="40"/>
      <c r="E989" s="40"/>
      <c r="F989" s="40"/>
      <c r="G989" s="40"/>
      <c r="H989" s="40"/>
      <c r="I989" s="40"/>
      <c r="J989" s="40"/>
      <c r="K989" s="40"/>
    </row>
    <row r="990" ht="23" customHeight="1" spans="1:11">
      <c r="A990" s="40" t="s">
        <v>986</v>
      </c>
      <c r="B990" s="40"/>
      <c r="C990" s="40"/>
      <c r="D990" s="40"/>
      <c r="E990" s="40"/>
      <c r="F990" s="40"/>
      <c r="G990" s="40"/>
      <c r="H990" s="40"/>
      <c r="I990" s="40"/>
      <c r="J990" s="40"/>
      <c r="K990" s="40"/>
    </row>
    <row r="991" spans="1:11">
      <c r="A991" s="41" t="s">
        <v>1025</v>
      </c>
      <c r="B991" s="42"/>
      <c r="C991" s="42"/>
      <c r="D991" s="42"/>
      <c r="E991" s="42"/>
      <c r="F991" s="42"/>
      <c r="G991" s="42"/>
      <c r="H991" s="42"/>
      <c r="I991" s="42"/>
      <c r="J991" s="42"/>
      <c r="K991" s="67"/>
    </row>
    <row r="992" spans="1:11">
      <c r="A992" s="43"/>
      <c r="B992" s="44"/>
      <c r="C992" s="44"/>
      <c r="D992" s="44"/>
      <c r="E992" s="44"/>
      <c r="F992" s="44"/>
      <c r="G992" s="44"/>
      <c r="H992" s="44"/>
      <c r="I992" s="44"/>
      <c r="J992" s="44"/>
      <c r="K992" s="68"/>
    </row>
    <row r="993" spans="1:11">
      <c r="A993" s="43"/>
      <c r="B993" s="44"/>
      <c r="C993" s="44"/>
      <c r="D993" s="44"/>
      <c r="E993" s="44"/>
      <c r="F993" s="44"/>
      <c r="G993" s="44"/>
      <c r="H993" s="44"/>
      <c r="I993" s="44"/>
      <c r="J993" s="44"/>
      <c r="K993" s="68"/>
    </row>
    <row r="994" spans="1:11">
      <c r="A994" s="43"/>
      <c r="B994" s="44"/>
      <c r="C994" s="44"/>
      <c r="D994" s="44"/>
      <c r="E994" s="44"/>
      <c r="F994" s="44"/>
      <c r="G994" s="44"/>
      <c r="H994" s="44"/>
      <c r="I994" s="44"/>
      <c r="J994" s="44"/>
      <c r="K994" s="68"/>
    </row>
    <row r="995" spans="1:11">
      <c r="A995" s="43"/>
      <c r="B995" s="44"/>
      <c r="C995" s="44"/>
      <c r="D995" s="44"/>
      <c r="E995" s="44"/>
      <c r="F995" s="44"/>
      <c r="G995" s="44"/>
      <c r="H995" s="44"/>
      <c r="I995" s="44"/>
      <c r="J995" s="44"/>
      <c r="K995" s="68"/>
    </row>
    <row r="996" ht="67" customHeight="1" spans="1:11">
      <c r="A996" s="45"/>
      <c r="B996" s="46"/>
      <c r="C996" s="46"/>
      <c r="D996" s="46"/>
      <c r="E996" s="46"/>
      <c r="F996" s="46"/>
      <c r="G996" s="46"/>
      <c r="H996" s="46"/>
      <c r="I996" s="46"/>
      <c r="J996" s="46"/>
      <c r="K996" s="69"/>
    </row>
    <row r="998" customFormat="1" spans="1:11">
      <c r="A998" s="1"/>
      <c r="B998" s="1"/>
      <c r="C998" s="1"/>
      <c r="D998" s="1"/>
      <c r="E998" s="1"/>
      <c r="F998" s="1"/>
      <c r="G998" s="1"/>
      <c r="H998" s="1"/>
      <c r="I998" s="1"/>
      <c r="J998" s="1"/>
      <c r="K998" s="1" t="s">
        <v>988</v>
      </c>
    </row>
    <row r="999" s="1" customFormat="1" ht="26" customHeight="1" spans="1:11">
      <c r="A999" s="187" t="s">
        <v>989</v>
      </c>
      <c r="B999" s="187"/>
      <c r="C999" s="187"/>
      <c r="D999" s="187"/>
      <c r="E999" s="187"/>
      <c r="F999" s="187"/>
      <c r="G999" s="187"/>
      <c r="H999" s="187"/>
      <c r="I999" s="187"/>
      <c r="J999" s="187"/>
      <c r="K999" s="187"/>
    </row>
    <row r="1000" s="2" customFormat="1" ht="18" customHeight="1" spans="1:11">
      <c r="A1000" s="4" t="s">
        <v>1424</v>
      </c>
      <c r="B1000" s="4"/>
      <c r="C1000" s="4"/>
      <c r="D1000" s="4"/>
      <c r="E1000" s="4"/>
      <c r="F1000" s="4"/>
      <c r="G1000" s="4"/>
      <c r="H1000" s="4"/>
      <c r="I1000" s="4"/>
      <c r="J1000" s="4"/>
      <c r="K1000" s="4"/>
    </row>
    <row r="1001" s="2" customFormat="1" ht="23" customHeight="1" spans="1:11">
      <c r="A1001" s="13" t="s">
        <v>991</v>
      </c>
      <c r="B1001" s="13"/>
      <c r="C1001" s="13"/>
      <c r="D1001" s="13"/>
      <c r="E1001" s="13"/>
      <c r="F1001" s="13"/>
      <c r="G1001" s="13"/>
      <c r="H1001" s="13"/>
      <c r="I1001" s="13"/>
      <c r="J1001" s="13"/>
      <c r="K1001" s="13"/>
    </row>
    <row r="1002" s="2" customFormat="1" ht="20" customHeight="1" spans="1:11">
      <c r="A1002" s="38" t="s">
        <v>992</v>
      </c>
      <c r="B1002" s="38"/>
      <c r="C1002" s="38"/>
      <c r="D1002" s="38" t="s">
        <v>1425</v>
      </c>
      <c r="E1002" s="38"/>
      <c r="F1002" s="38"/>
      <c r="G1002" s="38"/>
      <c r="H1002" s="38"/>
      <c r="I1002" s="38"/>
      <c r="J1002" s="38"/>
      <c r="K1002" s="38"/>
    </row>
    <row r="1003" s="2" customFormat="1" ht="24" customHeight="1" spans="1:11">
      <c r="A1003" s="38" t="s">
        <v>919</v>
      </c>
      <c r="B1003" s="38"/>
      <c r="C1003" s="38"/>
      <c r="D1003" s="38" t="s">
        <v>1426</v>
      </c>
      <c r="E1003" s="38"/>
      <c r="F1003" s="38" t="s">
        <v>921</v>
      </c>
      <c r="G1003" s="38" t="s">
        <v>1427</v>
      </c>
      <c r="H1003" s="38"/>
      <c r="I1003" s="38"/>
      <c r="J1003" s="38"/>
      <c r="K1003" s="38"/>
    </row>
    <row r="1004" s="2" customFormat="1" ht="21" customHeight="1" spans="1:11">
      <c r="A1004" s="38" t="s">
        <v>996</v>
      </c>
      <c r="B1004" s="38"/>
      <c r="C1004" s="38"/>
      <c r="D1004" s="38" t="s">
        <v>924</v>
      </c>
      <c r="E1004" s="38" t="s">
        <v>925</v>
      </c>
      <c r="F1004" s="38" t="s">
        <v>1117</v>
      </c>
      <c r="G1004" s="38" t="s">
        <v>1118</v>
      </c>
      <c r="H1004" s="38"/>
      <c r="I1004" s="38" t="s">
        <v>928</v>
      </c>
      <c r="J1004" s="38" t="s">
        <v>929</v>
      </c>
      <c r="K1004" s="38" t="s">
        <v>930</v>
      </c>
    </row>
    <row r="1005" s="2" customFormat="1" ht="21" customHeight="1" spans="1:11">
      <c r="A1005" s="38"/>
      <c r="B1005" s="38"/>
      <c r="C1005" s="38"/>
      <c r="D1005" s="38" t="s">
        <v>931</v>
      </c>
      <c r="E1005" s="38"/>
      <c r="F1005" s="111">
        <v>67000</v>
      </c>
      <c r="G1005" s="111">
        <f>F1005</f>
        <v>67000</v>
      </c>
      <c r="H1005" s="111"/>
      <c r="I1005" s="38">
        <v>10</v>
      </c>
      <c r="J1005" s="119">
        <f>G1005/F1005</f>
        <v>1</v>
      </c>
      <c r="K1005" s="111">
        <f>J1005*I1005</f>
        <v>10</v>
      </c>
    </row>
    <row r="1006" s="2" customFormat="1" ht="21" customHeight="1" spans="1:11">
      <c r="A1006" s="38"/>
      <c r="B1006" s="38"/>
      <c r="C1006" s="38"/>
      <c r="D1006" s="38" t="s">
        <v>999</v>
      </c>
      <c r="E1006" s="38"/>
      <c r="F1006" s="111"/>
      <c r="G1006" s="111">
        <v>0</v>
      </c>
      <c r="H1006" s="111"/>
      <c r="I1006" s="38" t="s">
        <v>826</v>
      </c>
      <c r="J1006" s="38" t="s">
        <v>826</v>
      </c>
      <c r="K1006" s="38" t="s">
        <v>826</v>
      </c>
    </row>
    <row r="1007" s="2" customFormat="1" ht="21" customHeight="1" spans="1:11">
      <c r="A1007" s="38"/>
      <c r="B1007" s="38"/>
      <c r="C1007" s="38"/>
      <c r="D1007" s="112" t="s">
        <v>1000</v>
      </c>
      <c r="E1007" s="38"/>
      <c r="F1007" s="111"/>
      <c r="G1007" s="111">
        <v>0</v>
      </c>
      <c r="H1007" s="111"/>
      <c r="I1007" s="38" t="s">
        <v>826</v>
      </c>
      <c r="J1007" s="38" t="s">
        <v>826</v>
      </c>
      <c r="K1007" s="38" t="s">
        <v>826</v>
      </c>
    </row>
    <row r="1008" s="2" customFormat="1" ht="21" customHeight="1" spans="1:11">
      <c r="A1008" s="38"/>
      <c r="B1008" s="38"/>
      <c r="C1008" s="38"/>
      <c r="D1008" s="112" t="s">
        <v>1001</v>
      </c>
      <c r="E1008" s="38"/>
      <c r="F1008" s="111"/>
      <c r="G1008" s="111"/>
      <c r="H1008" s="111"/>
      <c r="I1008" s="38" t="s">
        <v>826</v>
      </c>
      <c r="J1008" s="38" t="s">
        <v>826</v>
      </c>
      <c r="K1008" s="38" t="s">
        <v>826</v>
      </c>
    </row>
    <row r="1009" s="2" customFormat="1" ht="21" customHeight="1" spans="1:11">
      <c r="A1009" s="38"/>
      <c r="B1009" s="38"/>
      <c r="C1009" s="38"/>
      <c r="D1009" s="38" t="s">
        <v>932</v>
      </c>
      <c r="E1009" s="38"/>
      <c r="F1009" s="111">
        <v>67000</v>
      </c>
      <c r="G1009" s="111">
        <f>F1009</f>
        <v>67000</v>
      </c>
      <c r="H1009" s="111"/>
      <c r="I1009" s="38" t="s">
        <v>826</v>
      </c>
      <c r="J1009" s="38" t="s">
        <v>826</v>
      </c>
      <c r="K1009" s="38" t="s">
        <v>826</v>
      </c>
    </row>
    <row r="1010" s="2" customFormat="1" ht="22" customHeight="1" spans="1:11">
      <c r="A1010" s="38" t="s">
        <v>933</v>
      </c>
      <c r="B1010" s="38" t="s">
        <v>934</v>
      </c>
      <c r="C1010" s="38"/>
      <c r="D1010" s="38"/>
      <c r="E1010" s="38"/>
      <c r="F1010" s="38" t="s">
        <v>935</v>
      </c>
      <c r="G1010" s="38"/>
      <c r="H1010" s="38"/>
      <c r="I1010" s="38"/>
      <c r="J1010" s="38"/>
      <c r="K1010" s="38"/>
    </row>
    <row r="1011" s="2" customFormat="1" ht="62" customHeight="1" spans="1:11">
      <c r="A1011" s="38"/>
      <c r="B1011" s="36" t="s">
        <v>1428</v>
      </c>
      <c r="C1011" s="36"/>
      <c r="D1011" s="36"/>
      <c r="E1011" s="36"/>
      <c r="F1011" s="36" t="s">
        <v>1429</v>
      </c>
      <c r="G1011" s="36"/>
      <c r="H1011" s="36"/>
      <c r="I1011" s="36"/>
      <c r="J1011" s="36"/>
      <c r="K1011" s="36"/>
    </row>
    <row r="1012" s="2" customFormat="1" ht="23" customHeight="1" spans="1:11">
      <c r="A1012" s="113" t="s">
        <v>938</v>
      </c>
      <c r="B1012" s="38" t="s">
        <v>939</v>
      </c>
      <c r="C1012" s="38" t="s">
        <v>940</v>
      </c>
      <c r="D1012" s="38" t="s">
        <v>941</v>
      </c>
      <c r="E1012" s="38" t="s">
        <v>942</v>
      </c>
      <c r="F1012" s="38" t="s">
        <v>943</v>
      </c>
      <c r="G1012" s="38" t="s">
        <v>928</v>
      </c>
      <c r="H1012" s="38" t="s">
        <v>930</v>
      </c>
      <c r="I1012" s="38" t="s">
        <v>944</v>
      </c>
      <c r="J1012" s="38"/>
      <c r="K1012" s="38"/>
    </row>
    <row r="1013" s="2" customFormat="1" ht="21" customHeight="1" spans="1:11">
      <c r="A1013" s="114"/>
      <c r="B1013" s="113" t="s">
        <v>945</v>
      </c>
      <c r="C1013" s="113" t="s">
        <v>946</v>
      </c>
      <c r="D1013" s="13" t="s">
        <v>1430</v>
      </c>
      <c r="E1013" s="39" t="s">
        <v>1431</v>
      </c>
      <c r="F1013" s="39" t="s">
        <v>1431</v>
      </c>
      <c r="G1013" s="38">
        <v>10</v>
      </c>
      <c r="H1013" s="38">
        <v>10</v>
      </c>
      <c r="I1013" s="38"/>
      <c r="J1013" s="38"/>
      <c r="K1013" s="38"/>
    </row>
    <row r="1014" s="2" customFormat="1" ht="21" customHeight="1" spans="1:11">
      <c r="A1014" s="114"/>
      <c r="B1014" s="114"/>
      <c r="C1014" s="114"/>
      <c r="D1014" s="36" t="s">
        <v>1432</v>
      </c>
      <c r="E1014" s="38" t="s">
        <v>1433</v>
      </c>
      <c r="F1014" s="38" t="s">
        <v>1433</v>
      </c>
      <c r="G1014" s="38">
        <v>10</v>
      </c>
      <c r="H1014" s="38">
        <v>10</v>
      </c>
      <c r="I1014" s="38"/>
      <c r="J1014" s="38"/>
      <c r="K1014" s="38"/>
    </row>
    <row r="1015" s="2" customFormat="1" ht="21" customHeight="1" spans="1:11">
      <c r="A1015" s="114"/>
      <c r="B1015" s="114"/>
      <c r="C1015" s="114"/>
      <c r="D1015" s="36" t="s">
        <v>1434</v>
      </c>
      <c r="E1015" s="39">
        <v>1</v>
      </c>
      <c r="F1015" s="39">
        <v>1</v>
      </c>
      <c r="G1015" s="38">
        <v>10</v>
      </c>
      <c r="H1015" s="38">
        <v>10</v>
      </c>
      <c r="I1015" s="38"/>
      <c r="J1015" s="38"/>
      <c r="K1015" s="38"/>
    </row>
    <row r="1016" s="2" customFormat="1" ht="21" customHeight="1" spans="1:11">
      <c r="A1016" s="114"/>
      <c r="B1016" s="114"/>
      <c r="C1016" s="114" t="s">
        <v>953</v>
      </c>
      <c r="D1016" s="36" t="s">
        <v>1435</v>
      </c>
      <c r="E1016" s="39">
        <v>1</v>
      </c>
      <c r="F1016" s="39">
        <v>1</v>
      </c>
      <c r="G1016" s="38">
        <v>10</v>
      </c>
      <c r="H1016" s="38">
        <v>10</v>
      </c>
      <c r="I1016" s="38"/>
      <c r="J1016" s="38"/>
      <c r="K1016" s="38"/>
    </row>
    <row r="1017" s="2" customFormat="1" ht="21" customHeight="1" spans="1:11">
      <c r="A1017" s="114"/>
      <c r="B1017" s="114"/>
      <c r="C1017" s="114"/>
      <c r="D1017" s="36" t="s">
        <v>1436</v>
      </c>
      <c r="E1017" s="39">
        <v>1</v>
      </c>
      <c r="F1017" s="39">
        <v>1</v>
      </c>
      <c r="G1017" s="38">
        <v>10</v>
      </c>
      <c r="H1017" s="38">
        <v>10</v>
      </c>
      <c r="I1017" s="38"/>
      <c r="J1017" s="38"/>
      <c r="K1017" s="38"/>
    </row>
    <row r="1018" s="2" customFormat="1" ht="21" customHeight="1" spans="1:11">
      <c r="A1018" s="114"/>
      <c r="B1018" s="38" t="s">
        <v>968</v>
      </c>
      <c r="C1018" s="38" t="s">
        <v>969</v>
      </c>
      <c r="D1018" s="36" t="s">
        <v>1162</v>
      </c>
      <c r="E1018" s="38" t="s">
        <v>1162</v>
      </c>
      <c r="F1018" s="39" t="s">
        <v>1162</v>
      </c>
      <c r="G1018" s="38">
        <v>15</v>
      </c>
      <c r="H1018" s="38">
        <v>14</v>
      </c>
      <c r="I1018" s="38"/>
      <c r="J1018" s="38"/>
      <c r="K1018" s="38"/>
    </row>
    <row r="1019" s="2" customFormat="1" ht="21" customHeight="1" spans="1:11">
      <c r="A1019" s="114"/>
      <c r="B1019" s="38"/>
      <c r="C1019" s="38"/>
      <c r="D1019" s="36" t="s">
        <v>1437</v>
      </c>
      <c r="E1019" s="39" t="s">
        <v>1438</v>
      </c>
      <c r="F1019" s="39" t="s">
        <v>1438</v>
      </c>
      <c r="G1019" s="38">
        <v>15</v>
      </c>
      <c r="H1019" s="38">
        <v>14</v>
      </c>
      <c r="I1019" s="38"/>
      <c r="J1019" s="38"/>
      <c r="K1019" s="38"/>
    </row>
    <row r="1020" s="2" customFormat="1" ht="21" customHeight="1" spans="1:11">
      <c r="A1020" s="114"/>
      <c r="B1020" s="38" t="s">
        <v>977</v>
      </c>
      <c r="C1020" s="38" t="s">
        <v>978</v>
      </c>
      <c r="D1020" s="36" t="s">
        <v>979</v>
      </c>
      <c r="E1020" s="38" t="s">
        <v>1330</v>
      </c>
      <c r="F1020" s="39">
        <v>0.9</v>
      </c>
      <c r="G1020" s="38">
        <v>5</v>
      </c>
      <c r="H1020" s="38">
        <v>5</v>
      </c>
      <c r="I1020" s="38"/>
      <c r="J1020" s="38"/>
      <c r="K1020" s="38"/>
    </row>
    <row r="1021" s="2" customFormat="1" ht="21" customHeight="1" spans="1:11">
      <c r="A1021" s="114"/>
      <c r="B1021" s="38"/>
      <c r="C1021" s="38"/>
      <c r="D1021" s="36" t="s">
        <v>981</v>
      </c>
      <c r="E1021" s="38" t="s">
        <v>1330</v>
      </c>
      <c r="F1021" s="39">
        <v>0.9</v>
      </c>
      <c r="G1021" s="38">
        <v>5</v>
      </c>
      <c r="H1021" s="38">
        <v>4</v>
      </c>
      <c r="I1021" s="38"/>
      <c r="J1021" s="38"/>
      <c r="K1021" s="38"/>
    </row>
    <row r="1022" s="2" customFormat="1" ht="21" customHeight="1" spans="1:11">
      <c r="A1022" s="115"/>
      <c r="B1022" s="116" t="s">
        <v>982</v>
      </c>
      <c r="C1022" s="104"/>
      <c r="D1022" s="104"/>
      <c r="E1022" s="104"/>
      <c r="F1022" s="103"/>
      <c r="G1022" s="38">
        <f>SUM(G1013:G1021)</f>
        <v>90</v>
      </c>
      <c r="H1022" s="38">
        <f>SUM(H1013:H1021)</f>
        <v>87</v>
      </c>
      <c r="I1022" s="116"/>
      <c r="J1022" s="104"/>
      <c r="K1022" s="103"/>
    </row>
    <row r="1023" s="2" customFormat="1" ht="21" customHeight="1" spans="1:11">
      <c r="A1023" s="38" t="s">
        <v>1439</v>
      </c>
      <c r="B1023" s="38"/>
      <c r="C1023" s="38"/>
      <c r="D1023" s="38"/>
      <c r="E1023" s="38"/>
      <c r="F1023" s="38"/>
      <c r="G1023" s="117">
        <v>100</v>
      </c>
      <c r="H1023" s="117">
        <f>H1022+K1005</f>
        <v>97</v>
      </c>
      <c r="I1023" s="38"/>
      <c r="J1023" s="38"/>
      <c r="K1023" s="38"/>
    </row>
    <row r="1024" s="2" customFormat="1" ht="24" customHeight="1" spans="1:11">
      <c r="A1024" s="38" t="s">
        <v>984</v>
      </c>
      <c r="B1024" s="38" t="s">
        <v>1440</v>
      </c>
      <c r="C1024" s="38"/>
      <c r="D1024" s="38"/>
      <c r="E1024" s="38"/>
      <c r="F1024" s="38"/>
      <c r="G1024" s="38"/>
      <c r="H1024" s="38"/>
      <c r="I1024" s="38"/>
      <c r="J1024" s="38"/>
      <c r="K1024" s="38"/>
    </row>
    <row r="1025" s="2" customFormat="1" ht="21" customHeight="1" spans="1:11">
      <c r="A1025" s="13" t="s">
        <v>986</v>
      </c>
      <c r="B1025" s="13"/>
      <c r="C1025" s="13"/>
      <c r="D1025" s="13"/>
      <c r="E1025" s="13"/>
      <c r="F1025" s="13"/>
      <c r="G1025" s="13"/>
      <c r="H1025" s="13"/>
      <c r="I1025" s="13"/>
      <c r="J1025" s="13"/>
      <c r="K1025" s="13"/>
    </row>
    <row r="1026" s="2" customFormat="1" ht="114" customHeight="1" spans="1:11">
      <c r="A1026" s="118" t="s">
        <v>1132</v>
      </c>
      <c r="B1026" s="118"/>
      <c r="C1026" s="118"/>
      <c r="D1026" s="118"/>
      <c r="E1026" s="118"/>
      <c r="F1026" s="118"/>
      <c r="G1026" s="118"/>
      <c r="H1026" s="118"/>
      <c r="I1026" s="118"/>
      <c r="J1026" s="118"/>
      <c r="K1026" s="118"/>
    </row>
    <row r="1027" s="2" customFormat="1" ht="18" customHeight="1" spans="1:11">
      <c r="A1027" s="118"/>
      <c r="B1027" s="118"/>
      <c r="C1027" s="118"/>
      <c r="D1027" s="118"/>
      <c r="E1027" s="118"/>
      <c r="F1027" s="118"/>
      <c r="G1027" s="118"/>
      <c r="H1027" s="118"/>
      <c r="I1027" s="118"/>
      <c r="J1027" s="118"/>
      <c r="K1027" s="118"/>
    </row>
    <row r="1028" s="2" customFormat="1" ht="18" customHeight="1" spans="1:11">
      <c r="A1028" s="118"/>
      <c r="B1028" s="118"/>
      <c r="C1028" s="118"/>
      <c r="D1028" s="118"/>
      <c r="E1028" s="118"/>
      <c r="F1028" s="118"/>
      <c r="G1028" s="118"/>
      <c r="H1028" s="118"/>
      <c r="I1028" s="118"/>
      <c r="J1028" s="118"/>
      <c r="K1028" s="118" t="s">
        <v>988</v>
      </c>
    </row>
    <row r="1029" s="1" customFormat="1" ht="27" customHeight="1" spans="1:11">
      <c r="A1029" s="187" t="s">
        <v>989</v>
      </c>
      <c r="B1029" s="187"/>
      <c r="C1029" s="187"/>
      <c r="D1029" s="187"/>
      <c r="E1029" s="187"/>
      <c r="F1029" s="187"/>
      <c r="G1029" s="187"/>
      <c r="H1029" s="187"/>
      <c r="I1029" s="187"/>
      <c r="J1029" s="187"/>
      <c r="K1029" s="187"/>
    </row>
    <row r="1030" s="2" customFormat="1" ht="21" customHeight="1" spans="1:11">
      <c r="A1030" s="4" t="s">
        <v>1441</v>
      </c>
      <c r="B1030" s="4"/>
      <c r="C1030" s="4"/>
      <c r="D1030" s="4"/>
      <c r="E1030" s="4"/>
      <c r="F1030" s="4"/>
      <c r="G1030" s="4"/>
      <c r="H1030" s="4"/>
      <c r="I1030" s="4"/>
      <c r="J1030" s="4"/>
      <c r="K1030" s="4"/>
    </row>
    <row r="1031" s="2" customFormat="1" ht="21" customHeight="1" spans="1:11">
      <c r="A1031" s="13" t="s">
        <v>991</v>
      </c>
      <c r="B1031" s="13"/>
      <c r="C1031" s="13"/>
      <c r="D1031" s="13"/>
      <c r="E1031" s="13"/>
      <c r="F1031" s="13"/>
      <c r="G1031" s="13"/>
      <c r="H1031" s="13"/>
      <c r="I1031" s="13"/>
      <c r="J1031" s="13"/>
      <c r="K1031" s="13"/>
    </row>
    <row r="1032" s="2" customFormat="1" ht="21" customHeight="1" spans="1:11">
      <c r="A1032" s="38" t="s">
        <v>992</v>
      </c>
      <c r="B1032" s="38"/>
      <c r="C1032" s="38"/>
      <c r="D1032" s="38" t="s">
        <v>1442</v>
      </c>
      <c r="E1032" s="38"/>
      <c r="F1032" s="38"/>
      <c r="G1032" s="38"/>
      <c r="H1032" s="38"/>
      <c r="I1032" s="38"/>
      <c r="J1032" s="38"/>
      <c r="K1032" s="38"/>
    </row>
    <row r="1033" s="2" customFormat="1" ht="25" customHeight="1" spans="1:11">
      <c r="A1033" s="38" t="s">
        <v>919</v>
      </c>
      <c r="B1033" s="38"/>
      <c r="C1033" s="38"/>
      <c r="D1033" s="38" t="s">
        <v>1426</v>
      </c>
      <c r="E1033" s="38"/>
      <c r="F1033" s="38" t="s">
        <v>921</v>
      </c>
      <c r="G1033" s="38" t="s">
        <v>1427</v>
      </c>
      <c r="H1033" s="38"/>
      <c r="I1033" s="38"/>
      <c r="J1033" s="38"/>
      <c r="K1033" s="38"/>
    </row>
    <row r="1034" s="2" customFormat="1" ht="25" customHeight="1" spans="1:11">
      <c r="A1034" s="38" t="s">
        <v>996</v>
      </c>
      <c r="B1034" s="38"/>
      <c r="C1034" s="38"/>
      <c r="D1034" s="38" t="s">
        <v>924</v>
      </c>
      <c r="E1034" s="38" t="s">
        <v>925</v>
      </c>
      <c r="F1034" s="38" t="s">
        <v>1117</v>
      </c>
      <c r="G1034" s="38" t="s">
        <v>1118</v>
      </c>
      <c r="H1034" s="38"/>
      <c r="I1034" s="38" t="s">
        <v>928</v>
      </c>
      <c r="J1034" s="38" t="s">
        <v>929</v>
      </c>
      <c r="K1034" s="38" t="s">
        <v>930</v>
      </c>
    </row>
    <row r="1035" s="2" customFormat="1" ht="25" customHeight="1" spans="1:11">
      <c r="A1035" s="38"/>
      <c r="B1035" s="38"/>
      <c r="C1035" s="38"/>
      <c r="D1035" s="38" t="s">
        <v>931</v>
      </c>
      <c r="E1035" s="38"/>
      <c r="F1035" s="110">
        <f>F1036</f>
        <v>43203.52</v>
      </c>
      <c r="G1035" s="110">
        <f>G1036</f>
        <v>43203.52</v>
      </c>
      <c r="H1035" s="110"/>
      <c r="I1035" s="38">
        <v>10</v>
      </c>
      <c r="J1035" s="119">
        <f>G1035/F1035</f>
        <v>1</v>
      </c>
      <c r="K1035" s="111">
        <f>J1035*I1035</f>
        <v>10</v>
      </c>
    </row>
    <row r="1036" s="2" customFormat="1" ht="25" customHeight="1" spans="1:11">
      <c r="A1036" s="38"/>
      <c r="B1036" s="38"/>
      <c r="C1036" s="38"/>
      <c r="D1036" s="38" t="s">
        <v>999</v>
      </c>
      <c r="E1036" s="38"/>
      <c r="F1036" s="110">
        <f>F1037</f>
        <v>43203.52</v>
      </c>
      <c r="G1036" s="110">
        <f>G1037</f>
        <v>43203.52</v>
      </c>
      <c r="H1036" s="110"/>
      <c r="I1036" s="38" t="s">
        <v>826</v>
      </c>
      <c r="J1036" s="38" t="s">
        <v>826</v>
      </c>
      <c r="K1036" s="38" t="s">
        <v>826</v>
      </c>
    </row>
    <row r="1037" s="2" customFormat="1" ht="25" customHeight="1" spans="1:11">
      <c r="A1037" s="38"/>
      <c r="B1037" s="38"/>
      <c r="C1037" s="38"/>
      <c r="D1037" s="112" t="s">
        <v>1000</v>
      </c>
      <c r="E1037" s="38"/>
      <c r="F1037" s="110">
        <v>43203.52</v>
      </c>
      <c r="G1037" s="110">
        <f>F1037</f>
        <v>43203.52</v>
      </c>
      <c r="H1037" s="110"/>
      <c r="I1037" s="38" t="s">
        <v>826</v>
      </c>
      <c r="J1037" s="38" t="s">
        <v>826</v>
      </c>
      <c r="K1037" s="38" t="s">
        <v>826</v>
      </c>
    </row>
    <row r="1038" s="2" customFormat="1" ht="25" customHeight="1" spans="1:11">
      <c r="A1038" s="38"/>
      <c r="B1038" s="38"/>
      <c r="C1038" s="38"/>
      <c r="D1038" s="112" t="s">
        <v>1001</v>
      </c>
      <c r="E1038" s="38"/>
      <c r="F1038" s="110"/>
      <c r="G1038" s="110"/>
      <c r="H1038" s="110"/>
      <c r="I1038" s="38" t="s">
        <v>826</v>
      </c>
      <c r="J1038" s="38" t="s">
        <v>826</v>
      </c>
      <c r="K1038" s="38" t="s">
        <v>826</v>
      </c>
    </row>
    <row r="1039" s="2" customFormat="1" ht="25" customHeight="1" spans="1:11">
      <c r="A1039" s="38"/>
      <c r="B1039" s="38"/>
      <c r="C1039" s="38"/>
      <c r="D1039" s="38" t="s">
        <v>932</v>
      </c>
      <c r="E1039" s="38"/>
      <c r="F1039" s="38"/>
      <c r="G1039" s="38"/>
      <c r="H1039" s="38"/>
      <c r="I1039" s="38" t="s">
        <v>826</v>
      </c>
      <c r="J1039" s="38" t="s">
        <v>826</v>
      </c>
      <c r="K1039" s="38" t="s">
        <v>826</v>
      </c>
    </row>
    <row r="1040" s="2" customFormat="1" ht="24" customHeight="1" spans="1:11">
      <c r="A1040" s="38" t="s">
        <v>933</v>
      </c>
      <c r="B1040" s="38" t="s">
        <v>934</v>
      </c>
      <c r="C1040" s="38"/>
      <c r="D1040" s="38"/>
      <c r="E1040" s="38"/>
      <c r="F1040" s="38" t="s">
        <v>935</v>
      </c>
      <c r="G1040" s="38"/>
      <c r="H1040" s="38"/>
      <c r="I1040" s="38"/>
      <c r="J1040" s="38"/>
      <c r="K1040" s="38"/>
    </row>
    <row r="1041" s="2" customFormat="1" ht="48" customHeight="1" spans="1:11">
      <c r="A1041" s="38"/>
      <c r="B1041" s="36" t="s">
        <v>1443</v>
      </c>
      <c r="C1041" s="36"/>
      <c r="D1041" s="36"/>
      <c r="E1041" s="36"/>
      <c r="F1041" s="38" t="s">
        <v>1444</v>
      </c>
      <c r="G1041" s="38"/>
      <c r="H1041" s="38"/>
      <c r="I1041" s="38"/>
      <c r="J1041" s="38"/>
      <c r="K1041" s="38"/>
    </row>
    <row r="1042" s="2" customFormat="1" ht="21" customHeight="1" spans="1:11">
      <c r="A1042" s="113" t="s">
        <v>938</v>
      </c>
      <c r="B1042" s="38" t="s">
        <v>939</v>
      </c>
      <c r="C1042" s="38" t="s">
        <v>940</v>
      </c>
      <c r="D1042" s="38" t="s">
        <v>941</v>
      </c>
      <c r="E1042" s="38" t="s">
        <v>942</v>
      </c>
      <c r="F1042" s="38" t="s">
        <v>943</v>
      </c>
      <c r="G1042" s="38" t="s">
        <v>928</v>
      </c>
      <c r="H1042" s="38" t="s">
        <v>930</v>
      </c>
      <c r="I1042" s="38" t="s">
        <v>944</v>
      </c>
      <c r="J1042" s="38"/>
      <c r="K1042" s="38"/>
    </row>
    <row r="1043" s="2" customFormat="1" ht="21" customHeight="1" spans="1:11">
      <c r="A1043" s="114"/>
      <c r="B1043" s="113" t="s">
        <v>945</v>
      </c>
      <c r="C1043" s="113" t="s">
        <v>946</v>
      </c>
      <c r="D1043" s="36" t="s">
        <v>1324</v>
      </c>
      <c r="E1043" s="37" t="s">
        <v>1445</v>
      </c>
      <c r="F1043" s="37" t="s">
        <v>1445</v>
      </c>
      <c r="G1043" s="38">
        <v>15</v>
      </c>
      <c r="H1043" s="38">
        <v>15</v>
      </c>
      <c r="I1043" s="38"/>
      <c r="J1043" s="38"/>
      <c r="K1043" s="38"/>
    </row>
    <row r="1044" s="2" customFormat="1" ht="21" customHeight="1" spans="1:11">
      <c r="A1044" s="114"/>
      <c r="B1044" s="114"/>
      <c r="C1044" s="114"/>
      <c r="D1044" s="36" t="s">
        <v>954</v>
      </c>
      <c r="E1044" s="39">
        <v>1</v>
      </c>
      <c r="F1044" s="39">
        <v>1</v>
      </c>
      <c r="G1044" s="38">
        <v>15</v>
      </c>
      <c r="H1044" s="38">
        <v>15</v>
      </c>
      <c r="I1044" s="38"/>
      <c r="J1044" s="38"/>
      <c r="K1044" s="38"/>
    </row>
    <row r="1045" s="2" customFormat="1" ht="21" customHeight="1" spans="1:11">
      <c r="A1045" s="114"/>
      <c r="B1045" s="114"/>
      <c r="C1045" s="38" t="s">
        <v>953</v>
      </c>
      <c r="D1045" s="36" t="s">
        <v>1434</v>
      </c>
      <c r="E1045" s="39">
        <v>1</v>
      </c>
      <c r="F1045" s="39">
        <v>1</v>
      </c>
      <c r="G1045" s="38">
        <v>10</v>
      </c>
      <c r="H1045" s="38">
        <v>10</v>
      </c>
      <c r="I1045" s="38"/>
      <c r="J1045" s="38"/>
      <c r="K1045" s="38"/>
    </row>
    <row r="1046" s="2" customFormat="1" ht="21" customHeight="1" spans="1:11">
      <c r="A1046" s="114"/>
      <c r="B1046" s="114"/>
      <c r="C1046" s="113" t="s">
        <v>960</v>
      </c>
      <c r="D1046" s="36" t="s">
        <v>1446</v>
      </c>
      <c r="E1046" s="39">
        <v>0.9</v>
      </c>
      <c r="F1046" s="39">
        <v>1</v>
      </c>
      <c r="G1046" s="38">
        <v>10</v>
      </c>
      <c r="H1046" s="38">
        <v>9</v>
      </c>
      <c r="I1046" s="38"/>
      <c r="J1046" s="38"/>
      <c r="K1046" s="38"/>
    </row>
    <row r="1047" s="2" customFormat="1" ht="21" customHeight="1" spans="1:11">
      <c r="A1047" s="114"/>
      <c r="B1047" s="38" t="s">
        <v>968</v>
      </c>
      <c r="C1047" s="38" t="s">
        <v>969</v>
      </c>
      <c r="D1047" s="36" t="s">
        <v>1447</v>
      </c>
      <c r="E1047" s="38" t="s">
        <v>1040</v>
      </c>
      <c r="F1047" s="38" t="s">
        <v>1040</v>
      </c>
      <c r="G1047" s="38">
        <v>15</v>
      </c>
      <c r="H1047" s="38">
        <v>15</v>
      </c>
      <c r="I1047" s="38"/>
      <c r="J1047" s="38"/>
      <c r="K1047" s="38"/>
    </row>
    <row r="1048" s="2" customFormat="1" ht="21" customHeight="1" spans="1:11">
      <c r="A1048" s="114"/>
      <c r="B1048" s="38"/>
      <c r="C1048" s="38" t="s">
        <v>972</v>
      </c>
      <c r="D1048" s="36" t="s">
        <v>1448</v>
      </c>
      <c r="E1048" s="39">
        <v>1</v>
      </c>
      <c r="F1048" s="39">
        <v>1</v>
      </c>
      <c r="G1048" s="38">
        <v>15</v>
      </c>
      <c r="H1048" s="38">
        <v>15</v>
      </c>
      <c r="I1048" s="38"/>
      <c r="J1048" s="38"/>
      <c r="K1048" s="38"/>
    </row>
    <row r="1049" s="2" customFormat="1" ht="21" customHeight="1" spans="1:11">
      <c r="A1049" s="114"/>
      <c r="B1049" s="38" t="s">
        <v>977</v>
      </c>
      <c r="C1049" s="38" t="s">
        <v>978</v>
      </c>
      <c r="D1049" s="36" t="s">
        <v>1449</v>
      </c>
      <c r="E1049" s="38" t="s">
        <v>980</v>
      </c>
      <c r="F1049" s="39">
        <v>0.97</v>
      </c>
      <c r="G1049" s="38">
        <v>10</v>
      </c>
      <c r="H1049" s="38">
        <v>9</v>
      </c>
      <c r="I1049" s="38"/>
      <c r="J1049" s="38"/>
      <c r="K1049" s="38"/>
    </row>
    <row r="1050" s="2" customFormat="1" ht="21" customHeight="1" spans="1:11">
      <c r="A1050" s="115"/>
      <c r="B1050" s="116" t="s">
        <v>982</v>
      </c>
      <c r="C1050" s="104"/>
      <c r="D1050" s="104"/>
      <c r="E1050" s="104"/>
      <c r="F1050" s="103"/>
      <c r="G1050" s="38">
        <v>90</v>
      </c>
      <c r="H1050" s="38">
        <v>88</v>
      </c>
      <c r="I1050" s="116"/>
      <c r="J1050" s="104"/>
      <c r="K1050" s="103"/>
    </row>
    <row r="1051" s="2" customFormat="1" ht="21" customHeight="1" spans="1:11">
      <c r="A1051" s="38" t="s">
        <v>1439</v>
      </c>
      <c r="B1051" s="38"/>
      <c r="C1051" s="38"/>
      <c r="D1051" s="38"/>
      <c r="E1051" s="38"/>
      <c r="F1051" s="38"/>
      <c r="G1051" s="38">
        <v>100</v>
      </c>
      <c r="H1051" s="38">
        <v>98</v>
      </c>
      <c r="I1051" s="38"/>
      <c r="J1051" s="38"/>
      <c r="K1051" s="38"/>
    </row>
    <row r="1052" s="2" customFormat="1" ht="29" customHeight="1" spans="1:11">
      <c r="A1052" s="38" t="s">
        <v>984</v>
      </c>
      <c r="B1052" s="38" t="s">
        <v>1450</v>
      </c>
      <c r="C1052" s="38"/>
      <c r="D1052" s="38"/>
      <c r="E1052" s="38"/>
      <c r="F1052" s="38"/>
      <c r="G1052" s="38"/>
      <c r="H1052" s="38"/>
      <c r="I1052" s="38"/>
      <c r="J1052" s="38"/>
      <c r="K1052" s="38"/>
    </row>
    <row r="1053" s="2" customFormat="1" ht="21" customHeight="1" spans="1:11">
      <c r="A1053" s="13" t="s">
        <v>986</v>
      </c>
      <c r="B1053" s="13"/>
      <c r="C1053" s="13"/>
      <c r="D1053" s="13"/>
      <c r="E1053" s="13"/>
      <c r="F1053" s="13"/>
      <c r="G1053" s="13"/>
      <c r="H1053" s="13"/>
      <c r="I1053" s="13"/>
      <c r="J1053" s="13"/>
      <c r="K1053" s="13"/>
    </row>
    <row r="1054" s="2" customFormat="1" ht="21" customHeight="1" spans="1:11">
      <c r="A1054" s="41" t="s">
        <v>1025</v>
      </c>
      <c r="B1054" s="42"/>
      <c r="C1054" s="42"/>
      <c r="D1054" s="42"/>
      <c r="E1054" s="42"/>
      <c r="F1054" s="42"/>
      <c r="G1054" s="42"/>
      <c r="H1054" s="42"/>
      <c r="I1054" s="42"/>
      <c r="J1054" s="42"/>
      <c r="K1054" s="67"/>
    </row>
    <row r="1055" s="2" customFormat="1" ht="21" customHeight="1" spans="1:11">
      <c r="A1055" s="43"/>
      <c r="B1055" s="44"/>
      <c r="C1055" s="44"/>
      <c r="D1055" s="44"/>
      <c r="E1055" s="44"/>
      <c r="F1055" s="44"/>
      <c r="G1055" s="44"/>
      <c r="H1055" s="44"/>
      <c r="I1055" s="44"/>
      <c r="J1055" s="44"/>
      <c r="K1055" s="68"/>
    </row>
    <row r="1056" s="2" customFormat="1" ht="21" customHeight="1" spans="1:11">
      <c r="A1056" s="43"/>
      <c r="B1056" s="44"/>
      <c r="C1056" s="44"/>
      <c r="D1056" s="44"/>
      <c r="E1056" s="44"/>
      <c r="F1056" s="44"/>
      <c r="G1056" s="44"/>
      <c r="H1056" s="44"/>
      <c r="I1056" s="44"/>
      <c r="J1056" s="44"/>
      <c r="K1056" s="68"/>
    </row>
    <row r="1057" s="2" customFormat="1" ht="21" customHeight="1" spans="1:11">
      <c r="A1057" s="43"/>
      <c r="B1057" s="44"/>
      <c r="C1057" s="44"/>
      <c r="D1057" s="44"/>
      <c r="E1057" s="44"/>
      <c r="F1057" s="44"/>
      <c r="G1057" s="44"/>
      <c r="H1057" s="44"/>
      <c r="I1057" s="44"/>
      <c r="J1057" s="44"/>
      <c r="K1057" s="68"/>
    </row>
    <row r="1058" s="2" customFormat="1" ht="21" customHeight="1" spans="1:11">
      <c r="A1058" s="43"/>
      <c r="B1058" s="44"/>
      <c r="C1058" s="44"/>
      <c r="D1058" s="44"/>
      <c r="E1058" s="44"/>
      <c r="F1058" s="44"/>
      <c r="G1058" s="44"/>
      <c r="H1058" s="44"/>
      <c r="I1058" s="44"/>
      <c r="J1058" s="44"/>
      <c r="K1058" s="68"/>
    </row>
    <row r="1059" s="2" customFormat="1" ht="21" customHeight="1" spans="1:11">
      <c r="A1059" s="45"/>
      <c r="B1059" s="46"/>
      <c r="C1059" s="46"/>
      <c r="D1059" s="46"/>
      <c r="E1059" s="46"/>
      <c r="F1059" s="46"/>
      <c r="G1059" s="46"/>
      <c r="H1059" s="46"/>
      <c r="I1059" s="46"/>
      <c r="J1059" s="46"/>
      <c r="K1059" s="69"/>
    </row>
    <row r="1060" s="2" customFormat="1" ht="21" customHeight="1" spans="1:11">
      <c r="A1060" s="13"/>
      <c r="B1060" s="13"/>
      <c r="C1060" s="13"/>
      <c r="D1060" s="13"/>
      <c r="E1060" s="13"/>
      <c r="F1060" s="13"/>
      <c r="G1060" s="13"/>
      <c r="H1060" s="13"/>
      <c r="I1060" s="13"/>
      <c r="J1060" s="13"/>
      <c r="K1060" s="13"/>
    </row>
    <row r="1061" s="2" customFormat="1" ht="21" customHeight="1" spans="1:11">
      <c r="A1061" s="13"/>
      <c r="B1061" s="13"/>
      <c r="C1061" s="13"/>
      <c r="D1061" s="13"/>
      <c r="E1061" s="13"/>
      <c r="F1061" s="13"/>
      <c r="G1061" s="13"/>
      <c r="H1061" s="13"/>
      <c r="I1061" s="13"/>
      <c r="J1061" s="13"/>
      <c r="K1061" s="13" t="s">
        <v>988</v>
      </c>
    </row>
    <row r="1062" ht="28.5" spans="1:11">
      <c r="A1062" s="11" t="s">
        <v>989</v>
      </c>
      <c r="B1062" s="11"/>
      <c r="C1062" s="11"/>
      <c r="D1062" s="11"/>
      <c r="E1062" s="11"/>
      <c r="F1062" s="11"/>
      <c r="G1062" s="11"/>
      <c r="H1062" s="11"/>
      <c r="I1062" s="11"/>
      <c r="J1062" s="11"/>
      <c r="K1062" s="11"/>
    </row>
    <row r="1063" spans="1:11">
      <c r="A1063" s="157" t="s">
        <v>1451</v>
      </c>
      <c r="B1063" s="157"/>
      <c r="C1063" s="157"/>
      <c r="D1063" s="157"/>
      <c r="E1063" s="157"/>
      <c r="F1063" s="157"/>
      <c r="G1063" s="157"/>
      <c r="H1063" s="157"/>
      <c r="I1063" s="157"/>
      <c r="J1063" s="157"/>
      <c r="K1063" s="157"/>
    </row>
    <row r="1064" spans="1:11">
      <c r="A1064" s="177" t="s">
        <v>991</v>
      </c>
      <c r="B1064" s="177"/>
      <c r="C1064" s="177"/>
      <c r="D1064" s="177"/>
      <c r="E1064" s="177"/>
      <c r="F1064" s="177"/>
      <c r="G1064" s="177"/>
      <c r="H1064" s="177"/>
      <c r="I1064" s="177"/>
      <c r="J1064" s="177"/>
      <c r="K1064" s="177"/>
    </row>
    <row r="1065" spans="1:11">
      <c r="A1065" s="14" t="s">
        <v>992</v>
      </c>
      <c r="B1065" s="14"/>
      <c r="C1065" s="14"/>
      <c r="D1065" s="48" t="s">
        <v>1452</v>
      </c>
      <c r="E1065" s="49"/>
      <c r="F1065" s="49"/>
      <c r="G1065" s="49"/>
      <c r="H1065" s="49"/>
      <c r="I1065" s="49"/>
      <c r="J1065" s="49"/>
      <c r="K1065" s="49"/>
    </row>
    <row r="1066" spans="1:11">
      <c r="A1066" s="14" t="s">
        <v>919</v>
      </c>
      <c r="B1066" s="14"/>
      <c r="C1066" s="14"/>
      <c r="D1066" s="38" t="s">
        <v>1027</v>
      </c>
      <c r="E1066" s="38"/>
      <c r="F1066" s="38" t="s">
        <v>921</v>
      </c>
      <c r="G1066" s="38" t="s">
        <v>995</v>
      </c>
      <c r="H1066" s="38"/>
      <c r="I1066" s="38"/>
      <c r="J1066" s="38"/>
      <c r="K1066" s="38"/>
    </row>
    <row r="1067" spans="1:11">
      <c r="A1067" s="18" t="s">
        <v>996</v>
      </c>
      <c r="B1067" s="19"/>
      <c r="C1067" s="20"/>
      <c r="D1067" s="14" t="s">
        <v>924</v>
      </c>
      <c r="E1067" s="14" t="s">
        <v>925</v>
      </c>
      <c r="F1067" s="14" t="s">
        <v>926</v>
      </c>
      <c r="G1067" s="14" t="s">
        <v>927</v>
      </c>
      <c r="H1067" s="14"/>
      <c r="I1067" s="14" t="s">
        <v>928</v>
      </c>
      <c r="J1067" s="14" t="s">
        <v>929</v>
      </c>
      <c r="K1067" s="14" t="s">
        <v>930</v>
      </c>
    </row>
    <row r="1068" spans="1:11">
      <c r="A1068" s="22"/>
      <c r="B1068" s="23"/>
      <c r="C1068" s="24"/>
      <c r="D1068" s="14" t="s">
        <v>931</v>
      </c>
      <c r="E1068" s="17"/>
      <c r="F1068" s="72">
        <v>10000</v>
      </c>
      <c r="G1068" s="72">
        <v>10000</v>
      </c>
      <c r="H1068" s="17"/>
      <c r="I1068" s="17">
        <v>10</v>
      </c>
      <c r="J1068" s="70">
        <f>G1068/F1068</f>
        <v>1</v>
      </c>
      <c r="K1068" s="17">
        <f>J1068*10</f>
        <v>10</v>
      </c>
    </row>
    <row r="1069" spans="1:11">
      <c r="A1069" s="22"/>
      <c r="B1069" s="23"/>
      <c r="C1069" s="24"/>
      <c r="D1069" s="14" t="s">
        <v>999</v>
      </c>
      <c r="E1069" s="17"/>
      <c r="F1069" s="72">
        <v>10000</v>
      </c>
      <c r="G1069" s="72">
        <v>10000</v>
      </c>
      <c r="H1069" s="17"/>
      <c r="I1069" s="17" t="s">
        <v>826</v>
      </c>
      <c r="J1069" s="17" t="s">
        <v>826</v>
      </c>
      <c r="K1069" s="17" t="s">
        <v>826</v>
      </c>
    </row>
    <row r="1070" spans="1:11">
      <c r="A1070" s="22"/>
      <c r="B1070" s="23"/>
      <c r="C1070" s="24"/>
      <c r="D1070" s="28" t="s">
        <v>1000</v>
      </c>
      <c r="E1070" s="17"/>
      <c r="F1070" s="72">
        <v>10000</v>
      </c>
      <c r="G1070" s="72">
        <v>10000</v>
      </c>
      <c r="H1070" s="17"/>
      <c r="I1070" s="17" t="s">
        <v>826</v>
      </c>
      <c r="J1070" s="17" t="s">
        <v>826</v>
      </c>
      <c r="K1070" s="17" t="s">
        <v>826</v>
      </c>
    </row>
    <row r="1071" spans="1:11">
      <c r="A1071" s="22"/>
      <c r="B1071" s="23"/>
      <c r="C1071" s="24"/>
      <c r="D1071" s="28" t="s">
        <v>1001</v>
      </c>
      <c r="E1071" s="17"/>
      <c r="F1071" s="72"/>
      <c r="G1071" s="72"/>
      <c r="H1071" s="17"/>
      <c r="I1071" s="17" t="s">
        <v>826</v>
      </c>
      <c r="J1071" s="17" t="s">
        <v>826</v>
      </c>
      <c r="K1071" s="17" t="s">
        <v>826</v>
      </c>
    </row>
    <row r="1072" spans="1:11">
      <c r="A1072" s="29"/>
      <c r="B1072" s="30"/>
      <c r="C1072" s="31"/>
      <c r="D1072" s="14" t="s">
        <v>932</v>
      </c>
      <c r="E1072" s="17"/>
      <c r="F1072" s="72"/>
      <c r="G1072" s="72"/>
      <c r="H1072" s="17"/>
      <c r="I1072" s="17" t="s">
        <v>826</v>
      </c>
      <c r="J1072" s="17" t="s">
        <v>826</v>
      </c>
      <c r="K1072" s="17" t="s">
        <v>826</v>
      </c>
    </row>
    <row r="1073" spans="1:11">
      <c r="A1073" s="14" t="s">
        <v>933</v>
      </c>
      <c r="B1073" s="14" t="s">
        <v>934</v>
      </c>
      <c r="C1073" s="14"/>
      <c r="D1073" s="14"/>
      <c r="E1073" s="14"/>
      <c r="F1073" s="14" t="s">
        <v>935</v>
      </c>
      <c r="G1073" s="14"/>
      <c r="H1073" s="14"/>
      <c r="I1073" s="14"/>
      <c r="J1073" s="14"/>
      <c r="K1073" s="14"/>
    </row>
    <row r="1074" spans="1:11">
      <c r="A1074" s="14"/>
      <c r="B1074" s="90" t="s">
        <v>1453</v>
      </c>
      <c r="C1074" s="91"/>
      <c r="D1074" s="91"/>
      <c r="E1074" s="91"/>
      <c r="F1074" s="90" t="s">
        <v>1454</v>
      </c>
      <c r="G1074" s="91"/>
      <c r="H1074" s="91"/>
      <c r="I1074" s="91"/>
      <c r="J1074" s="91"/>
      <c r="K1074" s="91"/>
    </row>
    <row r="1075" ht="25.5" spans="1:11">
      <c r="A1075" s="52" t="s">
        <v>1004</v>
      </c>
      <c r="B1075" s="14" t="s">
        <v>939</v>
      </c>
      <c r="C1075" s="14" t="s">
        <v>940</v>
      </c>
      <c r="D1075" s="14" t="s">
        <v>941</v>
      </c>
      <c r="E1075" s="14" t="s">
        <v>1005</v>
      </c>
      <c r="F1075" s="14" t="s">
        <v>1006</v>
      </c>
      <c r="G1075" s="14" t="s">
        <v>928</v>
      </c>
      <c r="H1075" s="14" t="s">
        <v>930</v>
      </c>
      <c r="I1075" s="14" t="s">
        <v>944</v>
      </c>
      <c r="J1075" s="14"/>
      <c r="K1075" s="14"/>
    </row>
    <row r="1076" ht="24" spans="1:11">
      <c r="A1076" s="53"/>
      <c r="B1076" s="113" t="s">
        <v>945</v>
      </c>
      <c r="C1076" s="38" t="s">
        <v>946</v>
      </c>
      <c r="D1076" s="36" t="s">
        <v>1455</v>
      </c>
      <c r="E1076" s="37" t="s">
        <v>1456</v>
      </c>
      <c r="F1076" s="37" t="s">
        <v>1456</v>
      </c>
      <c r="G1076" s="38">
        <v>15</v>
      </c>
      <c r="H1076" s="38">
        <v>15</v>
      </c>
      <c r="I1076" s="17"/>
      <c r="J1076" s="17"/>
      <c r="K1076" s="17"/>
    </row>
    <row r="1077" spans="1:11">
      <c r="A1077" s="53"/>
      <c r="B1077" s="114"/>
      <c r="C1077" s="38"/>
      <c r="D1077" s="36" t="s">
        <v>1457</v>
      </c>
      <c r="E1077" s="37" t="s">
        <v>1456</v>
      </c>
      <c r="F1077" s="37" t="s">
        <v>1456</v>
      </c>
      <c r="G1077" s="38">
        <v>15</v>
      </c>
      <c r="H1077" s="38">
        <v>15</v>
      </c>
      <c r="I1077" s="64"/>
      <c r="J1077" s="65"/>
      <c r="K1077" s="66"/>
    </row>
    <row r="1078" spans="1:11">
      <c r="A1078" s="53"/>
      <c r="B1078" s="114"/>
      <c r="C1078" s="38" t="s">
        <v>953</v>
      </c>
      <c r="D1078" s="36" t="s">
        <v>1458</v>
      </c>
      <c r="E1078" s="39">
        <v>1</v>
      </c>
      <c r="F1078" s="39">
        <v>1</v>
      </c>
      <c r="G1078" s="38">
        <v>10</v>
      </c>
      <c r="H1078" s="38">
        <v>10</v>
      </c>
      <c r="I1078" s="17"/>
      <c r="J1078" s="17"/>
      <c r="K1078" s="17"/>
    </row>
    <row r="1079" spans="1:11">
      <c r="A1079" s="53"/>
      <c r="B1079" s="114"/>
      <c r="C1079" s="38" t="s">
        <v>960</v>
      </c>
      <c r="D1079" s="36" t="s">
        <v>1459</v>
      </c>
      <c r="E1079" s="39" t="s">
        <v>1460</v>
      </c>
      <c r="F1079" s="39" t="s">
        <v>1128</v>
      </c>
      <c r="G1079" s="38">
        <v>10</v>
      </c>
      <c r="H1079" s="38">
        <v>10</v>
      </c>
      <c r="I1079" s="17"/>
      <c r="J1079" s="17"/>
      <c r="K1079" s="17"/>
    </row>
    <row r="1080" spans="1:11">
      <c r="A1080" s="53"/>
      <c r="B1080" s="38" t="s">
        <v>968</v>
      </c>
      <c r="C1080" s="38" t="s">
        <v>969</v>
      </c>
      <c r="D1080" s="36" t="s">
        <v>1461</v>
      </c>
      <c r="E1080" s="38" t="s">
        <v>1097</v>
      </c>
      <c r="F1080" s="38" t="s">
        <v>1097</v>
      </c>
      <c r="G1080" s="38">
        <v>15</v>
      </c>
      <c r="H1080" s="38">
        <v>15</v>
      </c>
      <c r="I1080" s="17"/>
      <c r="J1080" s="17"/>
      <c r="K1080" s="17"/>
    </row>
    <row r="1081" spans="1:11">
      <c r="A1081" s="53"/>
      <c r="B1081" s="38"/>
      <c r="C1081" s="38" t="s">
        <v>972</v>
      </c>
      <c r="D1081" s="36" t="s">
        <v>1462</v>
      </c>
      <c r="E1081" s="38" t="s">
        <v>1097</v>
      </c>
      <c r="F1081" s="38" t="s">
        <v>1097</v>
      </c>
      <c r="G1081" s="38">
        <v>15</v>
      </c>
      <c r="H1081" s="38">
        <v>15</v>
      </c>
      <c r="I1081" s="17"/>
      <c r="J1081" s="17"/>
      <c r="K1081" s="17"/>
    </row>
    <row r="1082" ht="36" spans="1:11">
      <c r="A1082" s="53"/>
      <c r="B1082" s="38" t="s">
        <v>977</v>
      </c>
      <c r="C1082" s="38" t="s">
        <v>978</v>
      </c>
      <c r="D1082" s="36" t="s">
        <v>1463</v>
      </c>
      <c r="E1082" s="38" t="s">
        <v>980</v>
      </c>
      <c r="F1082" s="39">
        <v>0.97</v>
      </c>
      <c r="G1082" s="38">
        <v>10</v>
      </c>
      <c r="H1082" s="38">
        <v>10</v>
      </c>
      <c r="I1082" s="64"/>
      <c r="J1082" s="65"/>
      <c r="K1082" s="66"/>
    </row>
    <row r="1083" ht="24" customHeight="1" spans="1:11">
      <c r="A1083" s="53"/>
      <c r="B1083" s="116" t="s">
        <v>982</v>
      </c>
      <c r="C1083" s="104"/>
      <c r="D1083" s="104"/>
      <c r="E1083" s="104"/>
      <c r="F1083" s="103"/>
      <c r="G1083" s="38">
        <f>SUM(G1076:G1082)</f>
        <v>90</v>
      </c>
      <c r="H1083" s="38">
        <f>SUM(H1076:H1082)</f>
        <v>90</v>
      </c>
      <c r="I1083" s="64"/>
      <c r="J1083" s="65"/>
      <c r="K1083" s="66"/>
    </row>
    <row r="1084" spans="1:11">
      <c r="A1084" s="14" t="s">
        <v>1230</v>
      </c>
      <c r="B1084" s="14"/>
      <c r="C1084" s="14"/>
      <c r="D1084" s="14"/>
      <c r="E1084" s="14"/>
      <c r="F1084" s="14"/>
      <c r="G1084" s="71">
        <f>G1083+I1068</f>
        <v>100</v>
      </c>
      <c r="H1084" s="71">
        <f>H1083+K1068</f>
        <v>100</v>
      </c>
      <c r="I1084" s="64"/>
      <c r="J1084" s="65"/>
      <c r="K1084" s="66"/>
    </row>
    <row r="1085" spans="1:11">
      <c r="A1085" s="52" t="s">
        <v>984</v>
      </c>
      <c r="B1085" s="40" t="s">
        <v>1464</v>
      </c>
      <c r="C1085" s="40"/>
      <c r="D1085" s="40"/>
      <c r="E1085" s="40"/>
      <c r="F1085" s="40"/>
      <c r="G1085" s="40"/>
      <c r="H1085" s="40"/>
      <c r="I1085" s="40"/>
      <c r="J1085" s="40"/>
      <c r="K1085" s="40"/>
    </row>
    <row r="1086" spans="1:11">
      <c r="A1086" s="60"/>
      <c r="B1086" s="40"/>
      <c r="C1086" s="40"/>
      <c r="D1086" s="40"/>
      <c r="E1086" s="40"/>
      <c r="F1086" s="40"/>
      <c r="G1086" s="40"/>
      <c r="H1086" s="40"/>
      <c r="I1086" s="40"/>
      <c r="J1086" s="40"/>
      <c r="K1086" s="40"/>
    </row>
    <row r="1087" spans="1:11">
      <c r="A1087" s="40" t="s">
        <v>986</v>
      </c>
      <c r="B1087" s="40"/>
      <c r="C1087" s="40"/>
      <c r="D1087" s="40"/>
      <c r="E1087" s="40"/>
      <c r="F1087" s="40"/>
      <c r="G1087" s="40"/>
      <c r="H1087" s="40"/>
      <c r="I1087" s="40"/>
      <c r="J1087" s="40"/>
      <c r="K1087" s="40"/>
    </row>
    <row r="1088" spans="1:11">
      <c r="A1088" s="41" t="s">
        <v>1025</v>
      </c>
      <c r="B1088" s="42"/>
      <c r="C1088" s="42"/>
      <c r="D1088" s="42"/>
      <c r="E1088" s="42"/>
      <c r="F1088" s="42"/>
      <c r="G1088" s="42"/>
      <c r="H1088" s="42"/>
      <c r="I1088" s="42"/>
      <c r="J1088" s="42"/>
      <c r="K1088" s="67"/>
    </row>
    <row r="1089" spans="1:11">
      <c r="A1089" s="43"/>
      <c r="B1089" s="44"/>
      <c r="C1089" s="44"/>
      <c r="D1089" s="44"/>
      <c r="E1089" s="44"/>
      <c r="F1089" s="44"/>
      <c r="G1089" s="44"/>
      <c r="H1089" s="44"/>
      <c r="I1089" s="44"/>
      <c r="J1089" s="44"/>
      <c r="K1089" s="68"/>
    </row>
    <row r="1090" spans="1:11">
      <c r="A1090" s="43"/>
      <c r="B1090" s="44"/>
      <c r="C1090" s="44"/>
      <c r="D1090" s="44"/>
      <c r="E1090" s="44"/>
      <c r="F1090" s="44"/>
      <c r="G1090" s="44"/>
      <c r="H1090" s="44"/>
      <c r="I1090" s="44"/>
      <c r="J1090" s="44"/>
      <c r="K1090" s="68"/>
    </row>
    <row r="1091" spans="1:11">
      <c r="A1091" s="43"/>
      <c r="B1091" s="44"/>
      <c r="C1091" s="44"/>
      <c r="D1091" s="44"/>
      <c r="E1091" s="44"/>
      <c r="F1091" s="44"/>
      <c r="G1091" s="44"/>
      <c r="H1091" s="44"/>
      <c r="I1091" s="44"/>
      <c r="J1091" s="44"/>
      <c r="K1091" s="68"/>
    </row>
    <row r="1092" spans="1:11">
      <c r="A1092" s="43"/>
      <c r="B1092" s="44"/>
      <c r="C1092" s="44"/>
      <c r="D1092" s="44"/>
      <c r="E1092" s="44"/>
      <c r="F1092" s="44"/>
      <c r="G1092" s="44"/>
      <c r="H1092" s="44"/>
      <c r="I1092" s="44"/>
      <c r="J1092" s="44"/>
      <c r="K1092" s="68"/>
    </row>
    <row r="1093" ht="64" customHeight="1" spans="1:11">
      <c r="A1093" s="45"/>
      <c r="B1093" s="46"/>
      <c r="C1093" s="46"/>
      <c r="D1093" s="46"/>
      <c r="E1093" s="46"/>
      <c r="F1093" s="46"/>
      <c r="G1093" s="46"/>
      <c r="H1093" s="46"/>
      <c r="I1093" s="46"/>
      <c r="J1093" s="46"/>
      <c r="K1093" s="69"/>
    </row>
    <row r="1095" spans="11:11">
      <c r="K1095" s="1" t="s">
        <v>988</v>
      </c>
    </row>
    <row r="1096" ht="28.5" spans="1:11">
      <c r="A1096" s="11" t="s">
        <v>989</v>
      </c>
      <c r="B1096" s="11"/>
      <c r="C1096" s="11"/>
      <c r="D1096" s="11"/>
      <c r="E1096" s="11"/>
      <c r="F1096" s="11"/>
      <c r="G1096" s="11"/>
      <c r="H1096" s="11"/>
      <c r="I1096" s="11"/>
      <c r="J1096" s="11"/>
      <c r="K1096" s="11"/>
    </row>
    <row r="1097" spans="1:11">
      <c r="A1097" s="157" t="s">
        <v>1465</v>
      </c>
      <c r="B1097" s="157"/>
      <c r="C1097" s="157"/>
      <c r="D1097" s="157"/>
      <c r="E1097" s="157"/>
      <c r="F1097" s="157"/>
      <c r="G1097" s="157"/>
      <c r="H1097" s="157"/>
      <c r="I1097" s="157"/>
      <c r="J1097" s="157"/>
      <c r="K1097" s="157"/>
    </row>
    <row r="1098" s="2" customFormat="1" ht="20" customHeight="1" spans="1:11">
      <c r="A1098" s="177" t="s">
        <v>991</v>
      </c>
      <c r="B1098" s="177"/>
      <c r="C1098" s="177"/>
      <c r="D1098" s="177"/>
      <c r="E1098" s="177"/>
      <c r="F1098" s="177"/>
      <c r="G1098" s="177"/>
      <c r="H1098" s="177"/>
      <c r="I1098" s="177"/>
      <c r="J1098" s="177"/>
      <c r="K1098" s="177"/>
    </row>
    <row r="1099" s="2" customFormat="1" ht="21" customHeight="1" spans="1:11">
      <c r="A1099" s="14" t="s">
        <v>992</v>
      </c>
      <c r="B1099" s="14"/>
      <c r="C1099" s="14"/>
      <c r="D1099" s="48" t="s">
        <v>1466</v>
      </c>
      <c r="E1099" s="49"/>
      <c r="F1099" s="49"/>
      <c r="G1099" s="49"/>
      <c r="H1099" s="49"/>
      <c r="I1099" s="49"/>
      <c r="J1099" s="49"/>
      <c r="K1099" s="49"/>
    </row>
    <row r="1100" s="2" customFormat="1" ht="22" customHeight="1" spans="1:11">
      <c r="A1100" s="14" t="s">
        <v>919</v>
      </c>
      <c r="B1100" s="14"/>
      <c r="C1100" s="14"/>
      <c r="D1100" s="38" t="s">
        <v>1027</v>
      </c>
      <c r="E1100" s="38"/>
      <c r="F1100" s="38" t="s">
        <v>921</v>
      </c>
      <c r="G1100" s="38" t="s">
        <v>995</v>
      </c>
      <c r="H1100" s="38"/>
      <c r="I1100" s="38"/>
      <c r="J1100" s="38"/>
      <c r="K1100" s="38"/>
    </row>
    <row r="1101" s="2" customFormat="1" ht="12.75" spans="1:11">
      <c r="A1101" s="18" t="s">
        <v>996</v>
      </c>
      <c r="B1101" s="19"/>
      <c r="C1101" s="20"/>
      <c r="D1101" s="14" t="s">
        <v>924</v>
      </c>
      <c r="E1101" s="14" t="s">
        <v>925</v>
      </c>
      <c r="F1101" s="14" t="s">
        <v>926</v>
      </c>
      <c r="G1101" s="14" t="s">
        <v>927</v>
      </c>
      <c r="H1101" s="14"/>
      <c r="I1101" s="14" t="s">
        <v>928</v>
      </c>
      <c r="J1101" s="14" t="s">
        <v>929</v>
      </c>
      <c r="K1101" s="14" t="s">
        <v>930</v>
      </c>
    </row>
    <row r="1102" s="2" customFormat="1" ht="12.75" spans="1:11">
      <c r="A1102" s="22"/>
      <c r="B1102" s="23"/>
      <c r="C1102" s="24"/>
      <c r="D1102" s="14" t="s">
        <v>931</v>
      </c>
      <c r="E1102" s="17"/>
      <c r="F1102" s="51">
        <f>F1103+F1106</f>
        <v>14390731.25</v>
      </c>
      <c r="G1102" s="51">
        <f>F1102</f>
        <v>14390731.25</v>
      </c>
      <c r="H1102" s="51"/>
      <c r="I1102" s="17">
        <v>10</v>
      </c>
      <c r="J1102" s="70">
        <f>G1102/F1102</f>
        <v>1</v>
      </c>
      <c r="K1102" s="17">
        <f>J1102*10</f>
        <v>10</v>
      </c>
    </row>
    <row r="1103" s="2" customFormat="1" ht="12.75" spans="1:11">
      <c r="A1103" s="22"/>
      <c r="B1103" s="23"/>
      <c r="C1103" s="24"/>
      <c r="D1103" s="14" t="s">
        <v>999</v>
      </c>
      <c r="E1103" s="17"/>
      <c r="F1103" s="51">
        <f>F1104+F1105</f>
        <v>7913892.59</v>
      </c>
      <c r="G1103" s="51">
        <f>F1103</f>
        <v>7913892.59</v>
      </c>
      <c r="H1103" s="51"/>
      <c r="I1103" s="17" t="s">
        <v>826</v>
      </c>
      <c r="J1103" s="17" t="s">
        <v>826</v>
      </c>
      <c r="K1103" s="17" t="s">
        <v>826</v>
      </c>
    </row>
    <row r="1104" s="2" customFormat="1" ht="12.75" spans="1:11">
      <c r="A1104" s="22"/>
      <c r="B1104" s="23"/>
      <c r="C1104" s="24"/>
      <c r="D1104" s="28" t="s">
        <v>1000</v>
      </c>
      <c r="E1104" s="17"/>
      <c r="F1104" s="51">
        <v>3476900</v>
      </c>
      <c r="G1104" s="51">
        <v>3476900</v>
      </c>
      <c r="H1104" s="51"/>
      <c r="I1104" s="17" t="s">
        <v>826</v>
      </c>
      <c r="J1104" s="17" t="s">
        <v>826</v>
      </c>
      <c r="K1104" s="17" t="s">
        <v>826</v>
      </c>
    </row>
    <row r="1105" s="2" customFormat="1" ht="12.75" spans="1:11">
      <c r="A1105" s="22"/>
      <c r="B1105" s="23"/>
      <c r="C1105" s="24"/>
      <c r="D1105" s="28" t="s">
        <v>1001</v>
      </c>
      <c r="E1105" s="17"/>
      <c r="F1105" s="51">
        <f>10913831.25-F1106</f>
        <v>4436992.59</v>
      </c>
      <c r="G1105" s="51">
        <f>F1105</f>
        <v>4436992.59</v>
      </c>
      <c r="H1105" s="51"/>
      <c r="I1105" s="17" t="s">
        <v>826</v>
      </c>
      <c r="J1105" s="17" t="s">
        <v>826</v>
      </c>
      <c r="K1105" s="17" t="s">
        <v>826</v>
      </c>
    </row>
    <row r="1106" s="2" customFormat="1" ht="12.75" spans="1:11">
      <c r="A1106" s="29"/>
      <c r="B1106" s="30"/>
      <c r="C1106" s="31"/>
      <c r="D1106" s="14" t="s">
        <v>932</v>
      </c>
      <c r="E1106" s="17"/>
      <c r="F1106" s="188">
        <v>6476838.66</v>
      </c>
      <c r="G1106" s="188">
        <v>6476868.66</v>
      </c>
      <c r="H1106" s="188"/>
      <c r="I1106" s="17" t="s">
        <v>826</v>
      </c>
      <c r="J1106" s="17" t="s">
        <v>826</v>
      </c>
      <c r="K1106" s="17" t="s">
        <v>826</v>
      </c>
    </row>
    <row r="1107" s="2" customFormat="1" ht="12.75" spans="1:11">
      <c r="A1107" s="14" t="s">
        <v>933</v>
      </c>
      <c r="B1107" s="14" t="s">
        <v>934</v>
      </c>
      <c r="C1107" s="14"/>
      <c r="D1107" s="14"/>
      <c r="E1107" s="14"/>
      <c r="F1107" s="14" t="s">
        <v>935</v>
      </c>
      <c r="G1107" s="14"/>
      <c r="H1107" s="14"/>
      <c r="I1107" s="14"/>
      <c r="J1107" s="14"/>
      <c r="K1107" s="14"/>
    </row>
    <row r="1108" s="2" customFormat="1" ht="46" customHeight="1" spans="1:11">
      <c r="A1108" s="14"/>
      <c r="B1108" s="90" t="s">
        <v>1467</v>
      </c>
      <c r="C1108" s="91"/>
      <c r="D1108" s="91"/>
      <c r="E1108" s="91"/>
      <c r="F1108" s="90" t="s">
        <v>1468</v>
      </c>
      <c r="G1108" s="91"/>
      <c r="H1108" s="91"/>
      <c r="I1108" s="91"/>
      <c r="J1108" s="91"/>
      <c r="K1108" s="91"/>
    </row>
    <row r="1109" s="2" customFormat="1" ht="25.5" spans="1:11">
      <c r="A1109" s="14" t="s">
        <v>1004</v>
      </c>
      <c r="B1109" s="14" t="s">
        <v>939</v>
      </c>
      <c r="C1109" s="14" t="s">
        <v>940</v>
      </c>
      <c r="D1109" s="14" t="s">
        <v>941</v>
      </c>
      <c r="E1109" s="14" t="s">
        <v>1005</v>
      </c>
      <c r="F1109" s="14" t="s">
        <v>1006</v>
      </c>
      <c r="G1109" s="14" t="s">
        <v>928</v>
      </c>
      <c r="H1109" s="14" t="s">
        <v>930</v>
      </c>
      <c r="I1109" s="14" t="s">
        <v>944</v>
      </c>
      <c r="J1109" s="14"/>
      <c r="K1109" s="14"/>
    </row>
    <row r="1110" s="2" customFormat="1" ht="12.75" spans="1:11">
      <c r="A1110" s="14"/>
      <c r="B1110" s="38" t="s">
        <v>1029</v>
      </c>
      <c r="C1110" s="166" t="s">
        <v>1008</v>
      </c>
      <c r="D1110" s="189" t="s">
        <v>1469</v>
      </c>
      <c r="E1110" s="164" t="s">
        <v>1291</v>
      </c>
      <c r="F1110" s="165" t="s">
        <v>1291</v>
      </c>
      <c r="G1110" s="166">
        <v>10</v>
      </c>
      <c r="H1110" s="166">
        <v>10</v>
      </c>
      <c r="I1110" s="17"/>
      <c r="J1110" s="17"/>
      <c r="K1110" s="17"/>
    </row>
    <row r="1111" s="2" customFormat="1" ht="12.75" spans="1:11">
      <c r="A1111" s="14"/>
      <c r="B1111" s="38"/>
      <c r="C1111" s="166"/>
      <c r="D1111" s="189" t="s">
        <v>1470</v>
      </c>
      <c r="E1111" s="164" t="s">
        <v>1471</v>
      </c>
      <c r="F1111" s="164" t="s">
        <v>1471</v>
      </c>
      <c r="G1111" s="166">
        <v>10</v>
      </c>
      <c r="H1111" s="166">
        <v>10</v>
      </c>
      <c r="I1111" s="17"/>
      <c r="J1111" s="17"/>
      <c r="K1111" s="17"/>
    </row>
    <row r="1112" s="2" customFormat="1" ht="24" customHeight="1" spans="1:11">
      <c r="A1112" s="14"/>
      <c r="B1112" s="38"/>
      <c r="C1112" s="190" t="s">
        <v>1013</v>
      </c>
      <c r="D1112" s="124" t="s">
        <v>1391</v>
      </c>
      <c r="E1112" s="173">
        <v>1</v>
      </c>
      <c r="F1112" s="165" t="s">
        <v>1291</v>
      </c>
      <c r="G1112" s="166">
        <v>10</v>
      </c>
      <c r="H1112" s="166">
        <v>8</v>
      </c>
      <c r="I1112" s="17"/>
      <c r="J1112" s="17"/>
      <c r="K1112" s="17"/>
    </row>
    <row r="1113" s="2" customFormat="1" ht="12.75" spans="1:11">
      <c r="A1113" s="14"/>
      <c r="B1113" s="38"/>
      <c r="C1113" s="166" t="s">
        <v>1011</v>
      </c>
      <c r="D1113" s="124" t="s">
        <v>1472</v>
      </c>
      <c r="E1113" s="166" t="s">
        <v>980</v>
      </c>
      <c r="F1113" s="173" t="s">
        <v>1473</v>
      </c>
      <c r="G1113" s="166">
        <v>10</v>
      </c>
      <c r="H1113" s="166">
        <v>10</v>
      </c>
      <c r="I1113" s="17"/>
      <c r="J1113" s="17"/>
      <c r="K1113" s="17"/>
    </row>
    <row r="1114" s="2" customFormat="1" ht="12.75" spans="1:11">
      <c r="A1114" s="14"/>
      <c r="B1114" s="38"/>
      <c r="C1114" s="190"/>
      <c r="D1114" s="124" t="s">
        <v>1474</v>
      </c>
      <c r="E1114" s="173" t="s">
        <v>1058</v>
      </c>
      <c r="F1114" s="165" t="s">
        <v>1058</v>
      </c>
      <c r="G1114" s="166">
        <v>10</v>
      </c>
      <c r="H1114" s="166">
        <v>8</v>
      </c>
      <c r="I1114" s="17"/>
      <c r="J1114" s="17"/>
      <c r="K1114" s="17"/>
    </row>
    <row r="1115" s="2" customFormat="1" ht="22" customHeight="1" spans="1:11">
      <c r="A1115" s="14"/>
      <c r="B1115" s="38" t="s">
        <v>1055</v>
      </c>
      <c r="C1115" s="191" t="s">
        <v>1110</v>
      </c>
      <c r="D1115" s="124" t="s">
        <v>1393</v>
      </c>
      <c r="E1115" s="166" t="s">
        <v>1145</v>
      </c>
      <c r="F1115" s="166" t="s">
        <v>1145</v>
      </c>
      <c r="G1115" s="166">
        <v>15</v>
      </c>
      <c r="H1115" s="166">
        <v>14</v>
      </c>
      <c r="I1115" s="17"/>
      <c r="J1115" s="17"/>
      <c r="K1115" s="17"/>
    </row>
    <row r="1116" s="2" customFormat="1" ht="24" spans="1:11">
      <c r="A1116" s="14"/>
      <c r="B1116" s="124"/>
      <c r="C1116" s="124" t="s">
        <v>1475</v>
      </c>
      <c r="D1116" s="124" t="s">
        <v>1476</v>
      </c>
      <c r="E1116" s="166" t="s">
        <v>1040</v>
      </c>
      <c r="F1116" s="166" t="s">
        <v>1040</v>
      </c>
      <c r="G1116" s="166">
        <v>15</v>
      </c>
      <c r="H1116" s="166">
        <v>14</v>
      </c>
      <c r="I1116" s="17"/>
      <c r="J1116" s="17"/>
      <c r="K1116" s="17"/>
    </row>
    <row r="1117" s="2" customFormat="1" ht="12.75" spans="1:11">
      <c r="A1117" s="14"/>
      <c r="B1117" s="89" t="s">
        <v>1062</v>
      </c>
      <c r="C1117" s="192" t="s">
        <v>1063</v>
      </c>
      <c r="D1117" s="76" t="s">
        <v>1064</v>
      </c>
      <c r="E1117" s="107" t="s">
        <v>980</v>
      </c>
      <c r="F1117" s="59">
        <v>1</v>
      </c>
      <c r="G1117" s="17">
        <v>5</v>
      </c>
      <c r="H1117" s="17">
        <v>4</v>
      </c>
      <c r="I1117" s="17"/>
      <c r="J1117" s="17"/>
      <c r="K1117" s="17"/>
    </row>
    <row r="1118" s="2" customFormat="1" ht="29" customHeight="1" spans="1:11">
      <c r="A1118" s="14"/>
      <c r="B1118" s="89"/>
      <c r="C1118" s="192"/>
      <c r="D1118" s="76" t="s">
        <v>1065</v>
      </c>
      <c r="E1118" s="107" t="s">
        <v>980</v>
      </c>
      <c r="F1118" s="193">
        <v>0.98</v>
      </c>
      <c r="G1118" s="17">
        <v>5</v>
      </c>
      <c r="H1118" s="17">
        <v>4</v>
      </c>
      <c r="I1118" s="17"/>
      <c r="J1118" s="17"/>
      <c r="K1118" s="17"/>
    </row>
    <row r="1119" s="2" customFormat="1" ht="29" customHeight="1" spans="1:11">
      <c r="A1119" s="14"/>
      <c r="B1119" s="89" t="s">
        <v>982</v>
      </c>
      <c r="C1119" s="89"/>
      <c r="D1119" s="89"/>
      <c r="E1119" s="89"/>
      <c r="F1119" s="89"/>
      <c r="G1119" s="17">
        <f>SUM(G1110:G1118)</f>
        <v>90</v>
      </c>
      <c r="H1119" s="17">
        <f>SUM(H1110:H1118)</f>
        <v>82</v>
      </c>
      <c r="I1119" s="17"/>
      <c r="J1119" s="17"/>
      <c r="K1119" s="17"/>
    </row>
    <row r="1120" s="2" customFormat="1" ht="27" customHeight="1" spans="1:11">
      <c r="A1120" s="14" t="s">
        <v>1477</v>
      </c>
      <c r="B1120" s="14"/>
      <c r="C1120" s="14"/>
      <c r="D1120" s="14"/>
      <c r="E1120" s="14"/>
      <c r="F1120" s="14"/>
      <c r="G1120" s="71">
        <f>G1119+I1102</f>
        <v>100</v>
      </c>
      <c r="H1120" s="71">
        <f>H1119+K1102</f>
        <v>92</v>
      </c>
      <c r="I1120" s="17"/>
      <c r="J1120" s="17"/>
      <c r="K1120" s="17"/>
    </row>
    <row r="1121" s="2" customFormat="1" ht="12" spans="1:11">
      <c r="A1121" s="14" t="s">
        <v>984</v>
      </c>
      <c r="B1121" s="40" t="s">
        <v>1478</v>
      </c>
      <c r="C1121" s="40"/>
      <c r="D1121" s="40"/>
      <c r="E1121" s="40"/>
      <c r="F1121" s="40"/>
      <c r="G1121" s="40"/>
      <c r="H1121" s="40"/>
      <c r="I1121" s="40"/>
      <c r="J1121" s="40"/>
      <c r="K1121" s="40"/>
    </row>
    <row r="1122" s="2" customFormat="1" ht="12" spans="1:11">
      <c r="A1122" s="14"/>
      <c r="B1122" s="40"/>
      <c r="C1122" s="40"/>
      <c r="D1122" s="40"/>
      <c r="E1122" s="40"/>
      <c r="F1122" s="40"/>
      <c r="G1122" s="40"/>
      <c r="H1122" s="40"/>
      <c r="I1122" s="40"/>
      <c r="J1122" s="40"/>
      <c r="K1122" s="40"/>
    </row>
    <row r="1123" s="2" customFormat="1" ht="36" customHeight="1" spans="1:11">
      <c r="A1123" s="40" t="s">
        <v>986</v>
      </c>
      <c r="B1123" s="40"/>
      <c r="C1123" s="40"/>
      <c r="D1123" s="40"/>
      <c r="E1123" s="40"/>
      <c r="F1123" s="40"/>
      <c r="G1123" s="40"/>
      <c r="H1123" s="40"/>
      <c r="I1123" s="40"/>
      <c r="J1123" s="40"/>
      <c r="K1123" s="40"/>
    </row>
    <row r="1124" s="2" customFormat="1" ht="12" spans="1:11">
      <c r="A1124" s="41" t="s">
        <v>1025</v>
      </c>
      <c r="B1124" s="42"/>
      <c r="C1124" s="42"/>
      <c r="D1124" s="42"/>
      <c r="E1124" s="42"/>
      <c r="F1124" s="42"/>
      <c r="G1124" s="42"/>
      <c r="H1124" s="42"/>
      <c r="I1124" s="42"/>
      <c r="J1124" s="42"/>
      <c r="K1124" s="67"/>
    </row>
    <row r="1125" s="2" customFormat="1" ht="12" spans="1:11">
      <c r="A1125" s="43"/>
      <c r="B1125" s="44"/>
      <c r="C1125" s="44"/>
      <c r="D1125" s="44"/>
      <c r="E1125" s="44"/>
      <c r="F1125" s="44"/>
      <c r="G1125" s="44"/>
      <c r="H1125" s="44"/>
      <c r="I1125" s="44"/>
      <c r="J1125" s="44"/>
      <c r="K1125" s="68"/>
    </row>
    <row r="1126" s="2" customFormat="1" ht="12" spans="1:11">
      <c r="A1126" s="43"/>
      <c r="B1126" s="44"/>
      <c r="C1126" s="44"/>
      <c r="D1126" s="44"/>
      <c r="E1126" s="44"/>
      <c r="F1126" s="44"/>
      <c r="G1126" s="44"/>
      <c r="H1126" s="44"/>
      <c r="I1126" s="44"/>
      <c r="J1126" s="44"/>
      <c r="K1126" s="68"/>
    </row>
    <row r="1127" spans="1:11">
      <c r="A1127" s="43"/>
      <c r="B1127" s="44"/>
      <c r="C1127" s="44"/>
      <c r="D1127" s="44"/>
      <c r="E1127" s="44"/>
      <c r="F1127" s="44"/>
      <c r="G1127" s="44"/>
      <c r="H1127" s="44"/>
      <c r="I1127" s="44"/>
      <c r="J1127" s="44"/>
      <c r="K1127" s="68"/>
    </row>
    <row r="1128" spans="1:11">
      <c r="A1128" s="43"/>
      <c r="B1128" s="44"/>
      <c r="C1128" s="44"/>
      <c r="D1128" s="44"/>
      <c r="E1128" s="44"/>
      <c r="F1128" s="44"/>
      <c r="G1128" s="44"/>
      <c r="H1128" s="44"/>
      <c r="I1128" s="44"/>
      <c r="J1128" s="44"/>
      <c r="K1128" s="68"/>
    </row>
    <row r="1129" ht="64" customHeight="1" spans="1:11">
      <c r="A1129" s="45"/>
      <c r="B1129" s="46"/>
      <c r="C1129" s="46"/>
      <c r="D1129" s="46"/>
      <c r="E1129" s="46"/>
      <c r="F1129" s="46"/>
      <c r="G1129" s="46"/>
      <c r="H1129" s="46"/>
      <c r="I1129" s="46"/>
      <c r="J1129" s="46"/>
      <c r="K1129" s="69"/>
    </row>
    <row r="1131" customFormat="1" spans="1:11">
      <c r="A1131" s="1"/>
      <c r="B1131" s="1"/>
      <c r="C1131" s="1"/>
      <c r="D1131" s="1"/>
      <c r="E1131" s="1"/>
      <c r="F1131" s="1"/>
      <c r="G1131" s="1"/>
      <c r="H1131" s="1"/>
      <c r="I1131" s="1"/>
      <c r="J1131" s="1"/>
      <c r="K1131" s="1" t="s">
        <v>988</v>
      </c>
    </row>
    <row r="1132" s="8" customFormat="1" ht="39" customHeight="1" spans="1:11">
      <c r="A1132" s="11" t="s">
        <v>989</v>
      </c>
      <c r="B1132" s="11"/>
      <c r="C1132" s="11"/>
      <c r="D1132" s="11"/>
      <c r="E1132" s="11"/>
      <c r="F1132" s="11"/>
      <c r="G1132" s="11"/>
      <c r="H1132" s="11"/>
      <c r="I1132" s="11"/>
      <c r="J1132" s="11"/>
      <c r="K1132" s="11"/>
    </row>
    <row r="1133" s="8" customFormat="1" ht="15.75" spans="1:11">
      <c r="A1133" s="194" t="s">
        <v>1479</v>
      </c>
      <c r="B1133" s="194"/>
      <c r="C1133" s="194"/>
      <c r="D1133" s="194"/>
      <c r="E1133" s="194"/>
      <c r="F1133" s="194"/>
      <c r="G1133" s="194"/>
      <c r="H1133" s="194"/>
      <c r="I1133" s="194"/>
      <c r="J1133" s="194"/>
      <c r="K1133" s="194"/>
    </row>
    <row r="1134" s="8" customFormat="1" ht="27" customHeight="1" spans="1:11">
      <c r="A1134" s="177" t="s">
        <v>991</v>
      </c>
      <c r="B1134" s="177"/>
      <c r="C1134" s="177"/>
      <c r="D1134" s="177"/>
      <c r="E1134" s="177"/>
      <c r="F1134" s="177"/>
      <c r="G1134" s="177"/>
      <c r="H1134" s="177"/>
      <c r="I1134" s="177"/>
      <c r="J1134" s="177"/>
      <c r="K1134" s="177"/>
    </row>
    <row r="1135" s="8" customFormat="1" ht="29" customHeight="1" spans="1:11">
      <c r="A1135" s="14" t="s">
        <v>992</v>
      </c>
      <c r="B1135" s="14"/>
      <c r="C1135" s="14"/>
      <c r="D1135" s="15" t="s">
        <v>1480</v>
      </c>
      <c r="E1135" s="15"/>
      <c r="F1135" s="15"/>
      <c r="G1135" s="15"/>
      <c r="H1135" s="15"/>
      <c r="I1135" s="15"/>
      <c r="J1135" s="15"/>
      <c r="K1135" s="15"/>
    </row>
    <row r="1136" s="8" customFormat="1" ht="29" customHeight="1" spans="1:11">
      <c r="A1136" s="14" t="s">
        <v>919</v>
      </c>
      <c r="B1136" s="14"/>
      <c r="C1136" s="14"/>
      <c r="D1136" s="195" t="s">
        <v>1426</v>
      </c>
      <c r="E1136" s="100"/>
      <c r="F1136" s="14" t="s">
        <v>921</v>
      </c>
      <c r="G1136" s="16" t="s">
        <v>1481</v>
      </c>
      <c r="H1136" s="17"/>
      <c r="I1136" s="17"/>
      <c r="J1136" s="17"/>
      <c r="K1136" s="17"/>
    </row>
    <row r="1137" s="8" customFormat="1" spans="1:11">
      <c r="A1137" s="18" t="s">
        <v>996</v>
      </c>
      <c r="B1137" s="19"/>
      <c r="C1137" s="20"/>
      <c r="D1137" s="14" t="s">
        <v>924</v>
      </c>
      <c r="E1137" s="14" t="s">
        <v>925</v>
      </c>
      <c r="F1137" s="196" t="s">
        <v>1482</v>
      </c>
      <c r="G1137" s="14" t="s">
        <v>927</v>
      </c>
      <c r="H1137" s="14"/>
      <c r="I1137" s="14" t="s">
        <v>928</v>
      </c>
      <c r="J1137" s="14" t="s">
        <v>929</v>
      </c>
      <c r="K1137" s="14" t="s">
        <v>930</v>
      </c>
    </row>
    <row r="1138" s="8" customFormat="1" spans="1:11">
      <c r="A1138" s="22"/>
      <c r="B1138" s="23"/>
      <c r="C1138" s="24"/>
      <c r="D1138" s="14" t="s">
        <v>931</v>
      </c>
      <c r="E1138" s="17"/>
      <c r="F1138" s="51">
        <v>4997751</v>
      </c>
      <c r="G1138" s="197">
        <v>4997751</v>
      </c>
      <c r="H1138" s="197"/>
      <c r="I1138" s="16">
        <v>10</v>
      </c>
      <c r="J1138" s="63">
        <f>F1138/G1138*100%</f>
        <v>1</v>
      </c>
      <c r="K1138" s="17">
        <f>F1138/G1138*10</f>
        <v>10</v>
      </c>
    </row>
    <row r="1139" s="8" customFormat="1" spans="1:11">
      <c r="A1139" s="22"/>
      <c r="B1139" s="23"/>
      <c r="C1139" s="24"/>
      <c r="D1139" s="14" t="s">
        <v>999</v>
      </c>
      <c r="E1139" s="17"/>
      <c r="F1139" s="51">
        <v>4997751</v>
      </c>
      <c r="G1139" s="197">
        <v>4997751</v>
      </c>
      <c r="H1139" s="197"/>
      <c r="I1139" s="16" t="s">
        <v>826</v>
      </c>
      <c r="J1139" s="16" t="s">
        <v>826</v>
      </c>
      <c r="K1139" s="17" t="s">
        <v>826</v>
      </c>
    </row>
    <row r="1140" s="8" customFormat="1" spans="1:11">
      <c r="A1140" s="22"/>
      <c r="B1140" s="23"/>
      <c r="C1140" s="24"/>
      <c r="D1140" s="28" t="s">
        <v>1000</v>
      </c>
      <c r="E1140" s="17"/>
      <c r="F1140" s="198"/>
      <c r="G1140" s="197"/>
      <c r="H1140" s="197"/>
      <c r="I1140" s="16" t="s">
        <v>826</v>
      </c>
      <c r="J1140" s="16" t="s">
        <v>826</v>
      </c>
      <c r="K1140" s="17" t="s">
        <v>826</v>
      </c>
    </row>
    <row r="1141" s="8" customFormat="1" spans="1:11">
      <c r="A1141" s="22"/>
      <c r="B1141" s="23"/>
      <c r="C1141" s="24"/>
      <c r="D1141" s="28" t="s">
        <v>1001</v>
      </c>
      <c r="E1141" s="17"/>
      <c r="F1141" s="51">
        <v>4997751</v>
      </c>
      <c r="G1141" s="51">
        <v>4997751</v>
      </c>
      <c r="H1141" s="51"/>
      <c r="I1141" s="17" t="s">
        <v>826</v>
      </c>
      <c r="J1141" s="17" t="s">
        <v>826</v>
      </c>
      <c r="K1141" s="17" t="s">
        <v>826</v>
      </c>
    </row>
    <row r="1142" s="8" customFormat="1" spans="1:11">
      <c r="A1142" s="29"/>
      <c r="B1142" s="30"/>
      <c r="C1142" s="31"/>
      <c r="D1142" s="14" t="s">
        <v>932</v>
      </c>
      <c r="E1142" s="17"/>
      <c r="F1142" s="17"/>
      <c r="G1142" s="17"/>
      <c r="H1142" s="17"/>
      <c r="I1142" s="17" t="s">
        <v>826</v>
      </c>
      <c r="J1142" s="17" t="s">
        <v>826</v>
      </c>
      <c r="K1142" s="17" t="s">
        <v>826</v>
      </c>
    </row>
    <row r="1143" s="8" customFormat="1" spans="1:11">
      <c r="A1143" s="14" t="s">
        <v>933</v>
      </c>
      <c r="B1143" s="14" t="s">
        <v>934</v>
      </c>
      <c r="C1143" s="14"/>
      <c r="D1143" s="14"/>
      <c r="E1143" s="14"/>
      <c r="F1143" s="14" t="s">
        <v>935</v>
      </c>
      <c r="G1143" s="14"/>
      <c r="H1143" s="14"/>
      <c r="I1143" s="14"/>
      <c r="J1143" s="14"/>
      <c r="K1143" s="14"/>
    </row>
    <row r="1144" s="8" customFormat="1" spans="1:11">
      <c r="A1144" s="14"/>
      <c r="B1144" s="199" t="s">
        <v>1483</v>
      </c>
      <c r="C1144" s="200"/>
      <c r="D1144" s="200"/>
      <c r="E1144" s="201"/>
      <c r="F1144" s="15" t="s">
        <v>1484</v>
      </c>
      <c r="G1144" s="15"/>
      <c r="H1144" s="15"/>
      <c r="I1144" s="15"/>
      <c r="J1144" s="15"/>
      <c r="K1144" s="15"/>
    </row>
    <row r="1145" s="8" customFormat="1" ht="25.5" spans="1:11">
      <c r="A1145" s="14" t="s">
        <v>1004</v>
      </c>
      <c r="B1145" s="14" t="s">
        <v>939</v>
      </c>
      <c r="C1145" s="14" t="s">
        <v>940</v>
      </c>
      <c r="D1145" s="14" t="s">
        <v>941</v>
      </c>
      <c r="E1145" s="14" t="s">
        <v>1005</v>
      </c>
      <c r="F1145" s="14" t="s">
        <v>1006</v>
      </c>
      <c r="G1145" s="14" t="s">
        <v>928</v>
      </c>
      <c r="H1145" s="14" t="s">
        <v>930</v>
      </c>
      <c r="I1145" s="14" t="s">
        <v>944</v>
      </c>
      <c r="J1145" s="14"/>
      <c r="K1145" s="14"/>
    </row>
    <row r="1146" s="8" customFormat="1" spans="1:11">
      <c r="A1146" s="14"/>
      <c r="B1146" s="202" t="s">
        <v>1007</v>
      </c>
      <c r="C1146" s="14" t="s">
        <v>1401</v>
      </c>
      <c r="D1146" s="203" t="s">
        <v>1485</v>
      </c>
      <c r="E1146" s="14" t="s">
        <v>1486</v>
      </c>
      <c r="F1146" s="14" t="s">
        <v>1486</v>
      </c>
      <c r="G1146" s="204">
        <v>10</v>
      </c>
      <c r="H1146" s="204">
        <v>10</v>
      </c>
      <c r="I1146" s="195"/>
      <c r="J1146" s="105"/>
      <c r="K1146" s="100"/>
    </row>
    <row r="1147" s="8" customFormat="1" spans="1:11">
      <c r="A1147" s="14"/>
      <c r="B1147" s="202"/>
      <c r="C1147" s="14"/>
      <c r="D1147" s="205" t="s">
        <v>1487</v>
      </c>
      <c r="E1147" s="16" t="s">
        <v>1488</v>
      </c>
      <c r="F1147" s="16" t="s">
        <v>1488</v>
      </c>
      <c r="G1147" s="206">
        <v>10</v>
      </c>
      <c r="H1147" s="206">
        <v>10</v>
      </c>
      <c r="I1147" s="17"/>
      <c r="J1147" s="17"/>
      <c r="K1147" s="17"/>
    </row>
    <row r="1148" s="8" customFormat="1" spans="1:11">
      <c r="A1148" s="14"/>
      <c r="B1148" s="202"/>
      <c r="C1148" s="14" t="s">
        <v>1011</v>
      </c>
      <c r="D1148" s="205" t="s">
        <v>1489</v>
      </c>
      <c r="E1148" s="207">
        <v>1</v>
      </c>
      <c r="F1148" s="207">
        <v>1</v>
      </c>
      <c r="G1148" s="206">
        <v>10</v>
      </c>
      <c r="H1148" s="206">
        <v>10</v>
      </c>
      <c r="I1148" s="64"/>
      <c r="J1148" s="65"/>
      <c r="K1148" s="66"/>
    </row>
    <row r="1149" s="8" customFormat="1" spans="1:11">
      <c r="A1149" s="14"/>
      <c r="B1149" s="202"/>
      <c r="C1149" s="14"/>
      <c r="D1149" s="36" t="s">
        <v>1490</v>
      </c>
      <c r="E1149" s="207">
        <v>1</v>
      </c>
      <c r="F1149" s="207">
        <v>1</v>
      </c>
      <c r="G1149" s="206">
        <v>10</v>
      </c>
      <c r="H1149" s="206">
        <v>10</v>
      </c>
      <c r="I1149" s="17"/>
      <c r="J1149" s="17"/>
      <c r="K1149" s="17"/>
    </row>
    <row r="1150" s="8" customFormat="1" spans="1:11">
      <c r="A1150" s="14"/>
      <c r="B1150" s="202"/>
      <c r="C1150" s="61" t="s">
        <v>1013</v>
      </c>
      <c r="D1150" s="36" t="s">
        <v>1491</v>
      </c>
      <c r="E1150" s="207">
        <v>1</v>
      </c>
      <c r="F1150" s="207">
        <v>1</v>
      </c>
      <c r="G1150" s="206">
        <v>10</v>
      </c>
      <c r="H1150" s="206">
        <v>10</v>
      </c>
      <c r="I1150" s="17"/>
      <c r="J1150" s="17"/>
      <c r="K1150" s="17"/>
    </row>
    <row r="1151" s="8" customFormat="1" spans="1:11">
      <c r="A1151" s="14"/>
      <c r="B1151" s="202" t="s">
        <v>968</v>
      </c>
      <c r="C1151" s="61" t="s">
        <v>969</v>
      </c>
      <c r="D1151" s="36" t="s">
        <v>1492</v>
      </c>
      <c r="E1151" s="207">
        <v>1</v>
      </c>
      <c r="F1151" s="207">
        <v>1</v>
      </c>
      <c r="G1151" s="206">
        <v>15</v>
      </c>
      <c r="H1151" s="206">
        <v>15</v>
      </c>
      <c r="I1151" s="64"/>
      <c r="J1151" s="65"/>
      <c r="K1151" s="66"/>
    </row>
    <row r="1152" s="8" customFormat="1" spans="1:11">
      <c r="A1152" s="14"/>
      <c r="B1152" s="202"/>
      <c r="C1152" s="61"/>
      <c r="D1152" s="208" t="s">
        <v>1493</v>
      </c>
      <c r="E1152" s="207">
        <v>1</v>
      </c>
      <c r="F1152" s="207">
        <v>1</v>
      </c>
      <c r="G1152" s="206">
        <v>15</v>
      </c>
      <c r="H1152" s="206">
        <v>15</v>
      </c>
      <c r="I1152" s="17"/>
      <c r="J1152" s="17"/>
      <c r="K1152" s="17"/>
    </row>
    <row r="1153" s="8" customFormat="1" spans="1:11">
      <c r="A1153" s="14"/>
      <c r="B1153" s="14" t="s">
        <v>1022</v>
      </c>
      <c r="C1153" s="14" t="s">
        <v>1023</v>
      </c>
      <c r="D1153" s="209" t="s">
        <v>1494</v>
      </c>
      <c r="E1153" s="38" t="s">
        <v>980</v>
      </c>
      <c r="F1153" s="39">
        <v>0.95</v>
      </c>
      <c r="G1153" s="206">
        <v>5</v>
      </c>
      <c r="H1153" s="206">
        <v>4</v>
      </c>
      <c r="I1153" s="64"/>
      <c r="J1153" s="65"/>
      <c r="K1153" s="66"/>
    </row>
    <row r="1154" s="8" customFormat="1" spans="1:11">
      <c r="A1154" s="14"/>
      <c r="B1154" s="14"/>
      <c r="C1154" s="14"/>
      <c r="D1154" s="210" t="s">
        <v>1495</v>
      </c>
      <c r="E1154" s="38" t="s">
        <v>980</v>
      </c>
      <c r="F1154" s="39">
        <v>0.95</v>
      </c>
      <c r="G1154" s="206">
        <v>5</v>
      </c>
      <c r="H1154" s="206">
        <v>4</v>
      </c>
      <c r="I1154" s="64"/>
      <c r="J1154" s="65"/>
      <c r="K1154" s="66"/>
    </row>
    <row r="1155" s="8" customFormat="1" ht="21" customHeight="1" spans="1:11">
      <c r="A1155" s="14"/>
      <c r="B1155" s="14" t="s">
        <v>982</v>
      </c>
      <c r="C1155" s="14"/>
      <c r="D1155" s="14"/>
      <c r="E1155" s="14"/>
      <c r="F1155" s="14"/>
      <c r="G1155" s="206">
        <f>SUM(G1146:G1154)</f>
        <v>90</v>
      </c>
      <c r="H1155" s="206">
        <f>SUM(H1146:H1154)</f>
        <v>88</v>
      </c>
      <c r="I1155" s="64"/>
      <c r="J1155" s="65"/>
      <c r="K1155" s="66"/>
    </row>
    <row r="1156" s="8" customFormat="1" ht="28" customHeight="1" spans="1:11">
      <c r="A1156" s="14" t="s">
        <v>1496</v>
      </c>
      <c r="B1156" s="14"/>
      <c r="C1156" s="14"/>
      <c r="D1156" s="14"/>
      <c r="E1156" s="14"/>
      <c r="F1156" s="14"/>
      <c r="G1156" s="206">
        <v>100</v>
      </c>
      <c r="H1156" s="206">
        <f>H1155+K1138</f>
        <v>98</v>
      </c>
      <c r="I1156" s="64"/>
      <c r="J1156" s="65"/>
      <c r="K1156" s="66"/>
    </row>
    <row r="1157" s="8" customFormat="1" spans="1:11">
      <c r="A1157" s="52" t="s">
        <v>984</v>
      </c>
      <c r="B1157" s="40" t="s">
        <v>1497</v>
      </c>
      <c r="C1157" s="40"/>
      <c r="D1157" s="40"/>
      <c r="E1157" s="40"/>
      <c r="F1157" s="40"/>
      <c r="G1157" s="40"/>
      <c r="H1157" s="40"/>
      <c r="I1157" s="40"/>
      <c r="J1157" s="40"/>
      <c r="K1157" s="40"/>
    </row>
    <row r="1158" s="8" customFormat="1" spans="1:11">
      <c r="A1158" s="60"/>
      <c r="B1158" s="40"/>
      <c r="C1158" s="40"/>
      <c r="D1158" s="40"/>
      <c r="E1158" s="40"/>
      <c r="F1158" s="40"/>
      <c r="G1158" s="40"/>
      <c r="H1158" s="40"/>
      <c r="I1158" s="40"/>
      <c r="J1158" s="40"/>
      <c r="K1158" s="40"/>
    </row>
    <row r="1159" s="8" customFormat="1" ht="24" customHeight="1" spans="1:11">
      <c r="A1159" s="40" t="s">
        <v>986</v>
      </c>
      <c r="B1159" s="40"/>
      <c r="C1159" s="40"/>
      <c r="D1159" s="40"/>
      <c r="E1159" s="40"/>
      <c r="F1159" s="40"/>
      <c r="G1159" s="40"/>
      <c r="H1159" s="40"/>
      <c r="I1159" s="40"/>
      <c r="J1159" s="40"/>
      <c r="K1159" s="40"/>
    </row>
    <row r="1160" s="8" customFormat="1" ht="29" customHeight="1" spans="1:11">
      <c r="A1160" s="211" t="s">
        <v>1025</v>
      </c>
      <c r="B1160" s="211"/>
      <c r="C1160" s="211"/>
      <c r="D1160" s="211"/>
      <c r="E1160" s="211"/>
      <c r="F1160" s="211"/>
      <c r="G1160" s="211"/>
      <c r="H1160" s="211"/>
      <c r="I1160" s="211"/>
      <c r="J1160" s="211"/>
      <c r="K1160" s="211"/>
    </row>
    <row r="1161" s="8" customFormat="1" ht="29" customHeight="1" spans="1:11">
      <c r="A1161" s="211"/>
      <c r="B1161" s="211"/>
      <c r="C1161" s="211"/>
      <c r="D1161" s="211"/>
      <c r="E1161" s="211"/>
      <c r="F1161" s="211"/>
      <c r="G1161" s="211"/>
      <c r="H1161" s="211"/>
      <c r="I1161" s="211"/>
      <c r="J1161" s="211"/>
      <c r="K1161" s="211"/>
    </row>
    <row r="1162" s="8" customFormat="1" ht="2" customHeight="1" spans="1:11">
      <c r="A1162" s="211"/>
      <c r="B1162" s="211"/>
      <c r="C1162" s="211"/>
      <c r="D1162" s="211"/>
      <c r="E1162" s="211"/>
      <c r="F1162" s="211"/>
      <c r="G1162" s="211"/>
      <c r="H1162" s="211"/>
      <c r="I1162" s="211"/>
      <c r="J1162" s="211"/>
      <c r="K1162" s="211"/>
    </row>
    <row r="1163" s="8" customFormat="1" ht="87" customHeight="1" spans="1:11">
      <c r="A1163" s="211"/>
      <c r="B1163" s="211"/>
      <c r="C1163" s="211"/>
      <c r="D1163" s="211"/>
      <c r="E1163" s="211"/>
      <c r="F1163" s="211"/>
      <c r="G1163" s="211"/>
      <c r="H1163" s="211"/>
      <c r="I1163" s="211"/>
      <c r="J1163" s="211"/>
      <c r="K1163" s="211"/>
    </row>
  </sheetData>
  <mergeCells count="157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B25:F25"/>
    <mergeCell ref="I25:K25"/>
    <mergeCell ref="A26:F26"/>
    <mergeCell ref="I26:K26"/>
    <mergeCell ref="A29:K29"/>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3:K63"/>
    <mergeCell ref="B64:F64"/>
    <mergeCell ref="I64:K64"/>
    <mergeCell ref="A65:F65"/>
    <mergeCell ref="I65:K65"/>
    <mergeCell ref="A68:K68"/>
    <mergeCell ref="A78:K78"/>
    <mergeCell ref="A79:K79"/>
    <mergeCell ref="A80:K80"/>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I95:K95"/>
    <mergeCell ref="I96:K96"/>
    <mergeCell ref="I97:K97"/>
    <mergeCell ref="I98:K98"/>
    <mergeCell ref="I99:K99"/>
    <mergeCell ref="I100:K100"/>
    <mergeCell ref="I101:K101"/>
    <mergeCell ref="B102:F102"/>
    <mergeCell ref="I102:K102"/>
    <mergeCell ref="A103:F103"/>
    <mergeCell ref="I103:K103"/>
    <mergeCell ref="A106:K106"/>
    <mergeCell ref="A115:K115"/>
    <mergeCell ref="A116:K116"/>
    <mergeCell ref="A117:K117"/>
    <mergeCell ref="A118:C118"/>
    <mergeCell ref="D118:K118"/>
    <mergeCell ref="A119:C119"/>
    <mergeCell ref="D119:E119"/>
    <mergeCell ref="G119:K119"/>
    <mergeCell ref="G120:H120"/>
    <mergeCell ref="G121:H121"/>
    <mergeCell ref="G122:H122"/>
    <mergeCell ref="G123:H123"/>
    <mergeCell ref="G124:H124"/>
    <mergeCell ref="G125:H125"/>
    <mergeCell ref="B126:E126"/>
    <mergeCell ref="F126:K126"/>
    <mergeCell ref="B127:E127"/>
    <mergeCell ref="F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B141:F141"/>
    <mergeCell ref="I141:K141"/>
    <mergeCell ref="A142:F142"/>
    <mergeCell ref="I142:K142"/>
    <mergeCell ref="A145:K145"/>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I173:K173"/>
    <mergeCell ref="I174:K174"/>
    <mergeCell ref="I175:K175"/>
    <mergeCell ref="B176:F176"/>
    <mergeCell ref="I176:K176"/>
    <mergeCell ref="B177:F177"/>
    <mergeCell ref="I177:K177"/>
    <mergeCell ref="A180:K180"/>
    <mergeCell ref="A189:K189"/>
    <mergeCell ref="A190:K190"/>
    <mergeCell ref="A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I214:K214"/>
    <mergeCell ref="B215:F215"/>
    <mergeCell ref="I215:K215"/>
    <mergeCell ref="A216:F216"/>
    <mergeCell ref="I216:K216"/>
    <mergeCell ref="A219:K219"/>
    <mergeCell ref="A228:K228"/>
    <mergeCell ref="A229:K229"/>
    <mergeCell ref="A230:K230"/>
    <mergeCell ref="A231:C231"/>
    <mergeCell ref="D231:K231"/>
    <mergeCell ref="A232:C232"/>
    <mergeCell ref="D232:E232"/>
    <mergeCell ref="G232:K232"/>
    <mergeCell ref="G233:H233"/>
    <mergeCell ref="G234:H234"/>
    <mergeCell ref="G235:H235"/>
    <mergeCell ref="G236:H236"/>
    <mergeCell ref="G237:H237"/>
    <mergeCell ref="G238:H238"/>
    <mergeCell ref="B239:E239"/>
    <mergeCell ref="F239:K239"/>
    <mergeCell ref="B240:E240"/>
    <mergeCell ref="F240:K240"/>
    <mergeCell ref="I241:K241"/>
    <mergeCell ref="I242:K242"/>
    <mergeCell ref="I243:K243"/>
    <mergeCell ref="I244:K244"/>
    <mergeCell ref="I245:K245"/>
    <mergeCell ref="I246:K246"/>
    <mergeCell ref="I247:K247"/>
    <mergeCell ref="I248:K248"/>
    <mergeCell ref="I249:K249"/>
    <mergeCell ref="I250:K250"/>
    <mergeCell ref="I251:K251"/>
    <mergeCell ref="B252:F252"/>
    <mergeCell ref="I252:K252"/>
    <mergeCell ref="A253:F253"/>
    <mergeCell ref="I253:K253"/>
    <mergeCell ref="B254:K254"/>
    <mergeCell ref="A255:K255"/>
    <mergeCell ref="A256:K256"/>
    <mergeCell ref="A259:K259"/>
    <mergeCell ref="A260:K260"/>
    <mergeCell ref="A261:K261"/>
    <mergeCell ref="A262:C262"/>
    <mergeCell ref="D262:K262"/>
    <mergeCell ref="A263:C263"/>
    <mergeCell ref="D263:E263"/>
    <mergeCell ref="G263:K263"/>
    <mergeCell ref="G264:H264"/>
    <mergeCell ref="G265:H265"/>
    <mergeCell ref="G266:H266"/>
    <mergeCell ref="G267:H267"/>
    <mergeCell ref="G268:H268"/>
    <mergeCell ref="G269:H269"/>
    <mergeCell ref="B270:E270"/>
    <mergeCell ref="F270:K270"/>
    <mergeCell ref="B271:E271"/>
    <mergeCell ref="F271:K271"/>
    <mergeCell ref="I272:K272"/>
    <mergeCell ref="I273:K273"/>
    <mergeCell ref="I274:K274"/>
    <mergeCell ref="I275:K275"/>
    <mergeCell ref="I276:K276"/>
    <mergeCell ref="I277:K277"/>
    <mergeCell ref="I278:K278"/>
    <mergeCell ref="I279:K279"/>
    <mergeCell ref="I280:K280"/>
    <mergeCell ref="I281:K281"/>
    <mergeCell ref="I282:K282"/>
    <mergeCell ref="B283:F283"/>
    <mergeCell ref="I283:K283"/>
    <mergeCell ref="A284:F284"/>
    <mergeCell ref="I284:K284"/>
    <mergeCell ref="B285:K285"/>
    <mergeCell ref="A286:K286"/>
    <mergeCell ref="A287:K287"/>
    <mergeCell ref="A290:K290"/>
    <mergeCell ref="A291:K291"/>
    <mergeCell ref="A292:K292"/>
    <mergeCell ref="A293:C293"/>
    <mergeCell ref="D293:K293"/>
    <mergeCell ref="A294:C294"/>
    <mergeCell ref="D294:E294"/>
    <mergeCell ref="G294:K294"/>
    <mergeCell ref="G295:H295"/>
    <mergeCell ref="G296:H296"/>
    <mergeCell ref="G297:H297"/>
    <mergeCell ref="G298:H298"/>
    <mergeCell ref="G299:H299"/>
    <mergeCell ref="G300:H300"/>
    <mergeCell ref="B301:E301"/>
    <mergeCell ref="F301:K301"/>
    <mergeCell ref="B302:E302"/>
    <mergeCell ref="F302:K302"/>
    <mergeCell ref="I303:K303"/>
    <mergeCell ref="I304:K304"/>
    <mergeCell ref="I305:K305"/>
    <mergeCell ref="I306:K306"/>
    <mergeCell ref="I307:K307"/>
    <mergeCell ref="I308:K308"/>
    <mergeCell ref="I309:K309"/>
    <mergeCell ref="B310:F310"/>
    <mergeCell ref="I310:K310"/>
    <mergeCell ref="A311:F311"/>
    <mergeCell ref="I311:K311"/>
    <mergeCell ref="B312:K312"/>
    <mergeCell ref="A313:K313"/>
    <mergeCell ref="A314:K314"/>
    <mergeCell ref="A317:K317"/>
    <mergeCell ref="A318:K318"/>
    <mergeCell ref="A319:K319"/>
    <mergeCell ref="A320:C320"/>
    <mergeCell ref="D320:K320"/>
    <mergeCell ref="A321:C321"/>
    <mergeCell ref="D321:E321"/>
    <mergeCell ref="G321:K321"/>
    <mergeCell ref="G322:H322"/>
    <mergeCell ref="G323:H323"/>
    <mergeCell ref="G324:H324"/>
    <mergeCell ref="G325:H325"/>
    <mergeCell ref="G326:H326"/>
    <mergeCell ref="G327:H327"/>
    <mergeCell ref="B328:E328"/>
    <mergeCell ref="F328:K328"/>
    <mergeCell ref="B329:E329"/>
    <mergeCell ref="F329:K329"/>
    <mergeCell ref="I330:K330"/>
    <mergeCell ref="I331:K331"/>
    <mergeCell ref="I332:K332"/>
    <mergeCell ref="I333:K333"/>
    <mergeCell ref="I334:K334"/>
    <mergeCell ref="I335:K335"/>
    <mergeCell ref="I336:K336"/>
    <mergeCell ref="I337:K337"/>
    <mergeCell ref="B338:F338"/>
    <mergeCell ref="I338:K338"/>
    <mergeCell ref="A339:F339"/>
    <mergeCell ref="I339:K339"/>
    <mergeCell ref="B340:K340"/>
    <mergeCell ref="A341:K341"/>
    <mergeCell ref="A342:K342"/>
    <mergeCell ref="A345:K345"/>
    <mergeCell ref="A346:K346"/>
    <mergeCell ref="A347:K347"/>
    <mergeCell ref="A348:C348"/>
    <mergeCell ref="D348:K348"/>
    <mergeCell ref="A349:C349"/>
    <mergeCell ref="D349:E349"/>
    <mergeCell ref="G349:K349"/>
    <mergeCell ref="G350:H350"/>
    <mergeCell ref="G351:H351"/>
    <mergeCell ref="G352:H352"/>
    <mergeCell ref="G353:H353"/>
    <mergeCell ref="G354:H354"/>
    <mergeCell ref="G355:H355"/>
    <mergeCell ref="B356:E356"/>
    <mergeCell ref="F356:K356"/>
    <mergeCell ref="B357:E357"/>
    <mergeCell ref="F357:K357"/>
    <mergeCell ref="I358:K358"/>
    <mergeCell ref="I359:K359"/>
    <mergeCell ref="I360:K360"/>
    <mergeCell ref="I361:K361"/>
    <mergeCell ref="I362:K362"/>
    <mergeCell ref="I363:K363"/>
    <mergeCell ref="I364:K364"/>
    <mergeCell ref="I365:K365"/>
    <mergeCell ref="I366:K366"/>
    <mergeCell ref="I367:K367"/>
    <mergeCell ref="B368:F368"/>
    <mergeCell ref="I368:K368"/>
    <mergeCell ref="A369:F369"/>
    <mergeCell ref="I369:K369"/>
    <mergeCell ref="B370:K370"/>
    <mergeCell ref="A371:K371"/>
    <mergeCell ref="A372:K372"/>
    <mergeCell ref="A375:K375"/>
    <mergeCell ref="A376:K376"/>
    <mergeCell ref="A377:K377"/>
    <mergeCell ref="A378:C378"/>
    <mergeCell ref="D378:K378"/>
    <mergeCell ref="A379:C379"/>
    <mergeCell ref="D379:E379"/>
    <mergeCell ref="G379:K379"/>
    <mergeCell ref="G380:H380"/>
    <mergeCell ref="G381:H381"/>
    <mergeCell ref="G382:H382"/>
    <mergeCell ref="G383:H383"/>
    <mergeCell ref="G384:H384"/>
    <mergeCell ref="G385:H385"/>
    <mergeCell ref="B386:E386"/>
    <mergeCell ref="F386:K386"/>
    <mergeCell ref="B387:E387"/>
    <mergeCell ref="F387:K387"/>
    <mergeCell ref="I388:K388"/>
    <mergeCell ref="I389:K389"/>
    <mergeCell ref="I390:K390"/>
    <mergeCell ref="I391:K391"/>
    <mergeCell ref="I392:K392"/>
    <mergeCell ref="I393:K393"/>
    <mergeCell ref="I394:K394"/>
    <mergeCell ref="I395:K395"/>
    <mergeCell ref="B396:F396"/>
    <mergeCell ref="I396:K396"/>
    <mergeCell ref="A397:F397"/>
    <mergeCell ref="I397:K397"/>
    <mergeCell ref="B398:K398"/>
    <mergeCell ref="A399:K399"/>
    <mergeCell ref="A400:K400"/>
    <mergeCell ref="A403:K403"/>
    <mergeCell ref="A404:K404"/>
    <mergeCell ref="A405:K405"/>
    <mergeCell ref="A406:C406"/>
    <mergeCell ref="D406:K406"/>
    <mergeCell ref="A407:C407"/>
    <mergeCell ref="D407:E407"/>
    <mergeCell ref="G407:K407"/>
    <mergeCell ref="G408:H408"/>
    <mergeCell ref="G409:H409"/>
    <mergeCell ref="G410:H410"/>
    <mergeCell ref="G411:H411"/>
    <mergeCell ref="G412:H412"/>
    <mergeCell ref="G413:H413"/>
    <mergeCell ref="B414:E414"/>
    <mergeCell ref="F414:K414"/>
    <mergeCell ref="B415:E415"/>
    <mergeCell ref="F415:K415"/>
    <mergeCell ref="I416:K416"/>
    <mergeCell ref="I417:K417"/>
    <mergeCell ref="I418:K418"/>
    <mergeCell ref="I419:K419"/>
    <mergeCell ref="I420:K420"/>
    <mergeCell ref="I421:K421"/>
    <mergeCell ref="I422:K422"/>
    <mergeCell ref="I423:K423"/>
    <mergeCell ref="I424:K424"/>
    <mergeCell ref="B425:F425"/>
    <mergeCell ref="I425:K425"/>
    <mergeCell ref="A426:F426"/>
    <mergeCell ref="I426:K426"/>
    <mergeCell ref="B427:K427"/>
    <mergeCell ref="A428:K428"/>
    <mergeCell ref="A429:K429"/>
    <mergeCell ref="A432:K432"/>
    <mergeCell ref="A433:K433"/>
    <mergeCell ref="A434:K434"/>
    <mergeCell ref="A435:C435"/>
    <mergeCell ref="D435:K435"/>
    <mergeCell ref="A436:C436"/>
    <mergeCell ref="D436:E436"/>
    <mergeCell ref="G436:K436"/>
    <mergeCell ref="G437:H437"/>
    <mergeCell ref="G438:H438"/>
    <mergeCell ref="G439:H439"/>
    <mergeCell ref="G440:H440"/>
    <mergeCell ref="G441:H441"/>
    <mergeCell ref="G442:H442"/>
    <mergeCell ref="B443:E443"/>
    <mergeCell ref="F443:K443"/>
    <mergeCell ref="B444:E444"/>
    <mergeCell ref="F444:K444"/>
    <mergeCell ref="I445:K445"/>
    <mergeCell ref="I446:K446"/>
    <mergeCell ref="I447:K447"/>
    <mergeCell ref="I448:K448"/>
    <mergeCell ref="I449:K449"/>
    <mergeCell ref="I450:K450"/>
    <mergeCell ref="I451:K451"/>
    <mergeCell ref="I452:K452"/>
    <mergeCell ref="I453:K453"/>
    <mergeCell ref="I454:K454"/>
    <mergeCell ref="I455:K455"/>
    <mergeCell ref="B456:F456"/>
    <mergeCell ref="I456:K456"/>
    <mergeCell ref="A457:F457"/>
    <mergeCell ref="I457:K457"/>
    <mergeCell ref="B458:K458"/>
    <mergeCell ref="A459:K459"/>
    <mergeCell ref="A460:K460"/>
    <mergeCell ref="A463:K463"/>
    <mergeCell ref="A464:K464"/>
    <mergeCell ref="A465:K465"/>
    <mergeCell ref="A466:C466"/>
    <mergeCell ref="D466:K466"/>
    <mergeCell ref="A467:C467"/>
    <mergeCell ref="D467:E467"/>
    <mergeCell ref="G467:K467"/>
    <mergeCell ref="G468:H468"/>
    <mergeCell ref="G469:H469"/>
    <mergeCell ref="G470:H470"/>
    <mergeCell ref="G471:H471"/>
    <mergeCell ref="G472:H472"/>
    <mergeCell ref="G473:H473"/>
    <mergeCell ref="B474:E474"/>
    <mergeCell ref="F474:K474"/>
    <mergeCell ref="B475:E475"/>
    <mergeCell ref="F475:K475"/>
    <mergeCell ref="I476:K476"/>
    <mergeCell ref="I477:K477"/>
    <mergeCell ref="I478:K478"/>
    <mergeCell ref="I479:K479"/>
    <mergeCell ref="I480:K480"/>
    <mergeCell ref="I481:K481"/>
    <mergeCell ref="I482:K482"/>
    <mergeCell ref="I483:K483"/>
    <mergeCell ref="I484:K484"/>
    <mergeCell ref="I485:K485"/>
    <mergeCell ref="I486:K486"/>
    <mergeCell ref="I487:K487"/>
    <mergeCell ref="I488:K488"/>
    <mergeCell ref="I489:K489"/>
    <mergeCell ref="B490:F490"/>
    <mergeCell ref="I490:K490"/>
    <mergeCell ref="A491:F491"/>
    <mergeCell ref="I491:K491"/>
    <mergeCell ref="B492:K492"/>
    <mergeCell ref="A493:K493"/>
    <mergeCell ref="A494:K494"/>
    <mergeCell ref="A497:K497"/>
    <mergeCell ref="A498:K498"/>
    <mergeCell ref="A499:K499"/>
    <mergeCell ref="A500:C500"/>
    <mergeCell ref="D500:K500"/>
    <mergeCell ref="A501:C501"/>
    <mergeCell ref="D501:E501"/>
    <mergeCell ref="G501:K501"/>
    <mergeCell ref="G502:H502"/>
    <mergeCell ref="G503:H503"/>
    <mergeCell ref="G504:H504"/>
    <mergeCell ref="G505:H505"/>
    <mergeCell ref="G506:H506"/>
    <mergeCell ref="G507:H507"/>
    <mergeCell ref="B508:E508"/>
    <mergeCell ref="F508:K508"/>
    <mergeCell ref="B509:E509"/>
    <mergeCell ref="F509:K509"/>
    <mergeCell ref="I510:K510"/>
    <mergeCell ref="I511:K511"/>
    <mergeCell ref="I512:K512"/>
    <mergeCell ref="I513:K513"/>
    <mergeCell ref="I514:K514"/>
    <mergeCell ref="I515:K515"/>
    <mergeCell ref="I516:K516"/>
    <mergeCell ref="I517:K517"/>
    <mergeCell ref="I518:K518"/>
    <mergeCell ref="I519:K519"/>
    <mergeCell ref="I520:K520"/>
    <mergeCell ref="I521:K521"/>
    <mergeCell ref="B522:F522"/>
    <mergeCell ref="I522:K522"/>
    <mergeCell ref="A523:F523"/>
    <mergeCell ref="I523:K523"/>
    <mergeCell ref="B524:K524"/>
    <mergeCell ref="A525:K525"/>
    <mergeCell ref="A526:K526"/>
    <mergeCell ref="A529:K529"/>
    <mergeCell ref="A530:K530"/>
    <mergeCell ref="A531:K531"/>
    <mergeCell ref="A532:C532"/>
    <mergeCell ref="D532:K532"/>
    <mergeCell ref="A533:C533"/>
    <mergeCell ref="D533:E533"/>
    <mergeCell ref="G533:K533"/>
    <mergeCell ref="G534:H534"/>
    <mergeCell ref="G535:H535"/>
    <mergeCell ref="G536:H536"/>
    <mergeCell ref="G537:H537"/>
    <mergeCell ref="G538:H538"/>
    <mergeCell ref="G539:H539"/>
    <mergeCell ref="B540:E540"/>
    <mergeCell ref="F540:K540"/>
    <mergeCell ref="B541:E541"/>
    <mergeCell ref="F541:K541"/>
    <mergeCell ref="I542:K542"/>
    <mergeCell ref="I543:K543"/>
    <mergeCell ref="I544:K544"/>
    <mergeCell ref="I545:K545"/>
    <mergeCell ref="I546:K546"/>
    <mergeCell ref="I547:K547"/>
    <mergeCell ref="I548:K548"/>
    <mergeCell ref="I549:K549"/>
    <mergeCell ref="I550:K550"/>
    <mergeCell ref="I551:K551"/>
    <mergeCell ref="I552:K552"/>
    <mergeCell ref="I553:K553"/>
    <mergeCell ref="I554:K554"/>
    <mergeCell ref="B555:F555"/>
    <mergeCell ref="A556:F556"/>
    <mergeCell ref="I556:K556"/>
    <mergeCell ref="B557:K557"/>
    <mergeCell ref="A558:K558"/>
    <mergeCell ref="A559:K559"/>
    <mergeCell ref="A562:K562"/>
    <mergeCell ref="A563:K563"/>
    <mergeCell ref="A564:K564"/>
    <mergeCell ref="A565:C565"/>
    <mergeCell ref="D565:K565"/>
    <mergeCell ref="A566:C566"/>
    <mergeCell ref="D566:E566"/>
    <mergeCell ref="G566:K566"/>
    <mergeCell ref="G567:H567"/>
    <mergeCell ref="G568:H568"/>
    <mergeCell ref="G569:H569"/>
    <mergeCell ref="G570:H570"/>
    <mergeCell ref="G571:H571"/>
    <mergeCell ref="G572:H572"/>
    <mergeCell ref="B573:E573"/>
    <mergeCell ref="F573:K573"/>
    <mergeCell ref="B574:E574"/>
    <mergeCell ref="F574:K574"/>
    <mergeCell ref="I575:K575"/>
    <mergeCell ref="I576:K576"/>
    <mergeCell ref="I577:K577"/>
    <mergeCell ref="I578:K578"/>
    <mergeCell ref="I579:K579"/>
    <mergeCell ref="I580:K580"/>
    <mergeCell ref="I581:K581"/>
    <mergeCell ref="I582:K582"/>
    <mergeCell ref="I583:K583"/>
    <mergeCell ref="I584:K584"/>
    <mergeCell ref="I585:K585"/>
    <mergeCell ref="I586:K586"/>
    <mergeCell ref="I587:K587"/>
    <mergeCell ref="B588:F588"/>
    <mergeCell ref="I588:K588"/>
    <mergeCell ref="A589:F589"/>
    <mergeCell ref="I589:K589"/>
    <mergeCell ref="B590:K590"/>
    <mergeCell ref="A591:K591"/>
    <mergeCell ref="A592:K592"/>
    <mergeCell ref="A595:K595"/>
    <mergeCell ref="A596:K596"/>
    <mergeCell ref="A597:K597"/>
    <mergeCell ref="A598:C598"/>
    <mergeCell ref="D598:K598"/>
    <mergeCell ref="A599:C599"/>
    <mergeCell ref="D599:E599"/>
    <mergeCell ref="G599:K599"/>
    <mergeCell ref="G600:H600"/>
    <mergeCell ref="G601:H601"/>
    <mergeCell ref="G602:H602"/>
    <mergeCell ref="G603:H603"/>
    <mergeCell ref="G604:H604"/>
    <mergeCell ref="G605:H605"/>
    <mergeCell ref="B606:E606"/>
    <mergeCell ref="F606:K606"/>
    <mergeCell ref="B607:E607"/>
    <mergeCell ref="F607:K607"/>
    <mergeCell ref="I608:K608"/>
    <mergeCell ref="I609:K609"/>
    <mergeCell ref="I610:K610"/>
    <mergeCell ref="I611:K611"/>
    <mergeCell ref="I612:K612"/>
    <mergeCell ref="I613:K613"/>
    <mergeCell ref="I614:K614"/>
    <mergeCell ref="I615:K615"/>
    <mergeCell ref="I616:K616"/>
    <mergeCell ref="I617:K617"/>
    <mergeCell ref="I618:K618"/>
    <mergeCell ref="I619:K619"/>
    <mergeCell ref="B620:F620"/>
    <mergeCell ref="I620:K620"/>
    <mergeCell ref="A621:F621"/>
    <mergeCell ref="I621:K621"/>
    <mergeCell ref="B622:K622"/>
    <mergeCell ref="A623:K623"/>
    <mergeCell ref="A624:K624"/>
    <mergeCell ref="A627:K627"/>
    <mergeCell ref="A628:K628"/>
    <mergeCell ref="A629:K629"/>
    <mergeCell ref="A630:C630"/>
    <mergeCell ref="D630:K630"/>
    <mergeCell ref="A631:C631"/>
    <mergeCell ref="D631:E631"/>
    <mergeCell ref="G631:K631"/>
    <mergeCell ref="G632:H632"/>
    <mergeCell ref="G633:H633"/>
    <mergeCell ref="G634:H634"/>
    <mergeCell ref="G635:H635"/>
    <mergeCell ref="G636:H636"/>
    <mergeCell ref="G637:H637"/>
    <mergeCell ref="B638:E638"/>
    <mergeCell ref="F638:K638"/>
    <mergeCell ref="B639:E639"/>
    <mergeCell ref="F639:K639"/>
    <mergeCell ref="I640:K640"/>
    <mergeCell ref="I641:K641"/>
    <mergeCell ref="I642:K642"/>
    <mergeCell ref="I643:K643"/>
    <mergeCell ref="I644:K644"/>
    <mergeCell ref="I645:K645"/>
    <mergeCell ref="I646:K646"/>
    <mergeCell ref="I647:K647"/>
    <mergeCell ref="I648:K648"/>
    <mergeCell ref="B649:F649"/>
    <mergeCell ref="I649:K649"/>
    <mergeCell ref="A650:F650"/>
    <mergeCell ref="I650:K650"/>
    <mergeCell ref="B651:K651"/>
    <mergeCell ref="A652:K652"/>
    <mergeCell ref="A653:K653"/>
    <mergeCell ref="A656:K656"/>
    <mergeCell ref="A657:K657"/>
    <mergeCell ref="A658:K658"/>
    <mergeCell ref="A659:C659"/>
    <mergeCell ref="D659:K659"/>
    <mergeCell ref="A660:C660"/>
    <mergeCell ref="D660:E660"/>
    <mergeCell ref="G660:K660"/>
    <mergeCell ref="G661:H661"/>
    <mergeCell ref="G662:H662"/>
    <mergeCell ref="G663:H663"/>
    <mergeCell ref="G664:H664"/>
    <mergeCell ref="G665:H665"/>
    <mergeCell ref="G666:H666"/>
    <mergeCell ref="B667:E667"/>
    <mergeCell ref="F667:K667"/>
    <mergeCell ref="B668:E668"/>
    <mergeCell ref="F668:K668"/>
    <mergeCell ref="I669:K669"/>
    <mergeCell ref="I670:K670"/>
    <mergeCell ref="I671:K671"/>
    <mergeCell ref="I672:K672"/>
    <mergeCell ref="I673:K673"/>
    <mergeCell ref="I674:K674"/>
    <mergeCell ref="I675:K675"/>
    <mergeCell ref="I676:K676"/>
    <mergeCell ref="I677:K677"/>
    <mergeCell ref="B678:F678"/>
    <mergeCell ref="I678:K678"/>
    <mergeCell ref="A679:F679"/>
    <mergeCell ref="I679:K679"/>
    <mergeCell ref="B680:K680"/>
    <mergeCell ref="A681:K681"/>
    <mergeCell ref="A682:K682"/>
    <mergeCell ref="A683:K683"/>
    <mergeCell ref="A686:K686"/>
    <mergeCell ref="A687:K687"/>
    <mergeCell ref="A688:K688"/>
    <mergeCell ref="A689:C689"/>
    <mergeCell ref="D689:K689"/>
    <mergeCell ref="A690:C690"/>
    <mergeCell ref="D690:E690"/>
    <mergeCell ref="G690:K690"/>
    <mergeCell ref="G691:H691"/>
    <mergeCell ref="G692:H692"/>
    <mergeCell ref="G693:H693"/>
    <mergeCell ref="G694:H694"/>
    <mergeCell ref="G695:H695"/>
    <mergeCell ref="G696:H696"/>
    <mergeCell ref="B697:E697"/>
    <mergeCell ref="F697:K697"/>
    <mergeCell ref="B698:E698"/>
    <mergeCell ref="F698:K698"/>
    <mergeCell ref="I699:K699"/>
    <mergeCell ref="I700:K700"/>
    <mergeCell ref="I701:K701"/>
    <mergeCell ref="I702:K702"/>
    <mergeCell ref="I703:K703"/>
    <mergeCell ref="I704:K704"/>
    <mergeCell ref="I705:K705"/>
    <mergeCell ref="I706:K706"/>
    <mergeCell ref="I707:K707"/>
    <mergeCell ref="I708:K708"/>
    <mergeCell ref="I709:K709"/>
    <mergeCell ref="B710:F710"/>
    <mergeCell ref="I710:K710"/>
    <mergeCell ref="A711:F711"/>
    <mergeCell ref="I711:K711"/>
    <mergeCell ref="B712:K712"/>
    <mergeCell ref="A713:K713"/>
    <mergeCell ref="A714:K714"/>
    <mergeCell ref="A717:K717"/>
    <mergeCell ref="A718:K718"/>
    <mergeCell ref="A719:K719"/>
    <mergeCell ref="A720:C720"/>
    <mergeCell ref="D720:K720"/>
    <mergeCell ref="A721:C721"/>
    <mergeCell ref="D721:E721"/>
    <mergeCell ref="G721:K721"/>
    <mergeCell ref="G722:H722"/>
    <mergeCell ref="G723:H723"/>
    <mergeCell ref="G724:H724"/>
    <mergeCell ref="G725:H725"/>
    <mergeCell ref="G726:H726"/>
    <mergeCell ref="G727:H727"/>
    <mergeCell ref="B728:E728"/>
    <mergeCell ref="F728:K728"/>
    <mergeCell ref="B729:E729"/>
    <mergeCell ref="F729:K729"/>
    <mergeCell ref="I730:K730"/>
    <mergeCell ref="I731:K731"/>
    <mergeCell ref="I732:K732"/>
    <mergeCell ref="I733:K733"/>
    <mergeCell ref="I734:K734"/>
    <mergeCell ref="I735:K735"/>
    <mergeCell ref="I736:K736"/>
    <mergeCell ref="I737:K737"/>
    <mergeCell ref="I738:K738"/>
    <mergeCell ref="I739:K739"/>
    <mergeCell ref="B740:F740"/>
    <mergeCell ref="I740:K740"/>
    <mergeCell ref="A741:F741"/>
    <mergeCell ref="I741:K741"/>
    <mergeCell ref="B742:K742"/>
    <mergeCell ref="A743:K743"/>
    <mergeCell ref="A744:K744"/>
    <mergeCell ref="A747:K747"/>
    <mergeCell ref="A748:K748"/>
    <mergeCell ref="A749:K749"/>
    <mergeCell ref="A750:C750"/>
    <mergeCell ref="D750:K750"/>
    <mergeCell ref="A751:C751"/>
    <mergeCell ref="D751:E751"/>
    <mergeCell ref="G751:K751"/>
    <mergeCell ref="G752:H752"/>
    <mergeCell ref="G753:H753"/>
    <mergeCell ref="G754:H754"/>
    <mergeCell ref="G755:H755"/>
    <mergeCell ref="G756:H756"/>
    <mergeCell ref="G757:H757"/>
    <mergeCell ref="B758:E758"/>
    <mergeCell ref="F758:K758"/>
    <mergeCell ref="B759:E759"/>
    <mergeCell ref="F759:K759"/>
    <mergeCell ref="I760:K760"/>
    <mergeCell ref="I761:K761"/>
    <mergeCell ref="I762:K762"/>
    <mergeCell ref="I763:K763"/>
    <mergeCell ref="I764:K764"/>
    <mergeCell ref="I765:K765"/>
    <mergeCell ref="I766:K766"/>
    <mergeCell ref="I767:K767"/>
    <mergeCell ref="B768:F768"/>
    <mergeCell ref="I768:K768"/>
    <mergeCell ref="A769:F769"/>
    <mergeCell ref="I769:K769"/>
    <mergeCell ref="B770:K770"/>
    <mergeCell ref="A771:K771"/>
    <mergeCell ref="A772:K772"/>
    <mergeCell ref="A775:K775"/>
    <mergeCell ref="A776:K776"/>
    <mergeCell ref="A777:K777"/>
    <mergeCell ref="A778:C778"/>
    <mergeCell ref="D778:K778"/>
    <mergeCell ref="A779:C779"/>
    <mergeCell ref="D779:E779"/>
    <mergeCell ref="G779:K779"/>
    <mergeCell ref="G780:H780"/>
    <mergeCell ref="G781:H781"/>
    <mergeCell ref="G782:H782"/>
    <mergeCell ref="G783:H783"/>
    <mergeCell ref="G784:H784"/>
    <mergeCell ref="G785:H785"/>
    <mergeCell ref="B786:E786"/>
    <mergeCell ref="F786:K786"/>
    <mergeCell ref="B787:E787"/>
    <mergeCell ref="F787:K787"/>
    <mergeCell ref="I788:K788"/>
    <mergeCell ref="I789:K789"/>
    <mergeCell ref="I790:K790"/>
    <mergeCell ref="I791:K791"/>
    <mergeCell ref="I792:K792"/>
    <mergeCell ref="I793:K793"/>
    <mergeCell ref="I794:K794"/>
    <mergeCell ref="I795:K795"/>
    <mergeCell ref="I796:K796"/>
    <mergeCell ref="B797:F797"/>
    <mergeCell ref="I797:K797"/>
    <mergeCell ref="A798:F798"/>
    <mergeCell ref="I798:K798"/>
    <mergeCell ref="B799:K799"/>
    <mergeCell ref="A800:K800"/>
    <mergeCell ref="A801:K801"/>
    <mergeCell ref="A804:K804"/>
    <mergeCell ref="A805:K805"/>
    <mergeCell ref="A806:K806"/>
    <mergeCell ref="A807:C807"/>
    <mergeCell ref="D807:K807"/>
    <mergeCell ref="A808:C808"/>
    <mergeCell ref="D808:E808"/>
    <mergeCell ref="G808:K808"/>
    <mergeCell ref="G809:H809"/>
    <mergeCell ref="G810:H810"/>
    <mergeCell ref="G811:H811"/>
    <mergeCell ref="G812:H812"/>
    <mergeCell ref="G813:H813"/>
    <mergeCell ref="G814:H814"/>
    <mergeCell ref="B815:E815"/>
    <mergeCell ref="F815:K815"/>
    <mergeCell ref="B816:E816"/>
    <mergeCell ref="F816:K816"/>
    <mergeCell ref="I817:K817"/>
    <mergeCell ref="I818:K818"/>
    <mergeCell ref="I819:K819"/>
    <mergeCell ref="I820:K820"/>
    <mergeCell ref="I821:K821"/>
    <mergeCell ref="I822:K822"/>
    <mergeCell ref="I823:K823"/>
    <mergeCell ref="I824:K824"/>
    <mergeCell ref="B825:F825"/>
    <mergeCell ref="I825:K825"/>
    <mergeCell ref="A826:F826"/>
    <mergeCell ref="I826:K826"/>
    <mergeCell ref="B827:K827"/>
    <mergeCell ref="A828:K828"/>
    <mergeCell ref="A829:K829"/>
    <mergeCell ref="A830:K830"/>
    <mergeCell ref="A834:K834"/>
    <mergeCell ref="A835:K835"/>
    <mergeCell ref="A836:K836"/>
    <mergeCell ref="A837:C837"/>
    <mergeCell ref="D837:K837"/>
    <mergeCell ref="A838:C838"/>
    <mergeCell ref="D838:E838"/>
    <mergeCell ref="G838:K838"/>
    <mergeCell ref="G839:H839"/>
    <mergeCell ref="G840:H840"/>
    <mergeCell ref="G841:H841"/>
    <mergeCell ref="G842:H842"/>
    <mergeCell ref="G843:H843"/>
    <mergeCell ref="G844:H844"/>
    <mergeCell ref="B845:E845"/>
    <mergeCell ref="F845:K845"/>
    <mergeCell ref="B846:E846"/>
    <mergeCell ref="F846:K846"/>
    <mergeCell ref="I847:K847"/>
    <mergeCell ref="I848:K848"/>
    <mergeCell ref="I849:K849"/>
    <mergeCell ref="I850:K850"/>
    <mergeCell ref="I851:K851"/>
    <mergeCell ref="I852:K852"/>
    <mergeCell ref="I853:K853"/>
    <mergeCell ref="I854:K854"/>
    <mergeCell ref="B855:F855"/>
    <mergeCell ref="I855:K855"/>
    <mergeCell ref="A856:F856"/>
    <mergeCell ref="I856:K856"/>
    <mergeCell ref="B857:K857"/>
    <mergeCell ref="A858:K858"/>
    <mergeCell ref="A859:K859"/>
    <mergeCell ref="A862:K862"/>
    <mergeCell ref="A863:K863"/>
    <mergeCell ref="A864:K864"/>
    <mergeCell ref="A865:C865"/>
    <mergeCell ref="D865:K865"/>
    <mergeCell ref="A866:C866"/>
    <mergeCell ref="D866:E866"/>
    <mergeCell ref="G866:K866"/>
    <mergeCell ref="G867:H867"/>
    <mergeCell ref="G868:H868"/>
    <mergeCell ref="G869:H869"/>
    <mergeCell ref="G870:H870"/>
    <mergeCell ref="G871:H871"/>
    <mergeCell ref="G872:H872"/>
    <mergeCell ref="B873:E873"/>
    <mergeCell ref="F873:K873"/>
    <mergeCell ref="B874:E874"/>
    <mergeCell ref="F874:K874"/>
    <mergeCell ref="I875:K875"/>
    <mergeCell ref="I876:K876"/>
    <mergeCell ref="I877:K877"/>
    <mergeCell ref="I878:K878"/>
    <mergeCell ref="I879:K879"/>
    <mergeCell ref="I880:K880"/>
    <mergeCell ref="I881:K881"/>
    <mergeCell ref="I882:K882"/>
    <mergeCell ref="I883:K883"/>
    <mergeCell ref="I884:K884"/>
    <mergeCell ref="I885:K885"/>
    <mergeCell ref="B886:F886"/>
    <mergeCell ref="I886:K886"/>
    <mergeCell ref="A887:F887"/>
    <mergeCell ref="I887:K887"/>
    <mergeCell ref="B888:K888"/>
    <mergeCell ref="A889:K889"/>
    <mergeCell ref="A890:K890"/>
    <mergeCell ref="A891:K891"/>
    <mergeCell ref="A894:K894"/>
    <mergeCell ref="A895:K895"/>
    <mergeCell ref="A896:K896"/>
    <mergeCell ref="A897:C897"/>
    <mergeCell ref="D897:K897"/>
    <mergeCell ref="A898:C898"/>
    <mergeCell ref="D898:E898"/>
    <mergeCell ref="G898:K898"/>
    <mergeCell ref="G899:H899"/>
    <mergeCell ref="G900:H900"/>
    <mergeCell ref="G901:H901"/>
    <mergeCell ref="G902:H902"/>
    <mergeCell ref="G903:H903"/>
    <mergeCell ref="G904:H904"/>
    <mergeCell ref="B905:E905"/>
    <mergeCell ref="F905:K905"/>
    <mergeCell ref="B906:E906"/>
    <mergeCell ref="F906:K906"/>
    <mergeCell ref="I907:K907"/>
    <mergeCell ref="I908:K908"/>
    <mergeCell ref="I909:K909"/>
    <mergeCell ref="I910:K910"/>
    <mergeCell ref="I911:K911"/>
    <mergeCell ref="I912:K912"/>
    <mergeCell ref="I913:K913"/>
    <mergeCell ref="I914:K914"/>
    <mergeCell ref="I915:K915"/>
    <mergeCell ref="I916:K916"/>
    <mergeCell ref="I917:K917"/>
    <mergeCell ref="A918:F918"/>
    <mergeCell ref="G918:K918"/>
    <mergeCell ref="A921:K921"/>
    <mergeCell ref="A930:K930"/>
    <mergeCell ref="A931:K931"/>
    <mergeCell ref="A932:K932"/>
    <mergeCell ref="A933:C933"/>
    <mergeCell ref="D933:K933"/>
    <mergeCell ref="A934:C934"/>
    <mergeCell ref="D934:E934"/>
    <mergeCell ref="G934:K934"/>
    <mergeCell ref="G935:H935"/>
    <mergeCell ref="G936:H936"/>
    <mergeCell ref="G937:H937"/>
    <mergeCell ref="G938:H938"/>
    <mergeCell ref="G939:H939"/>
    <mergeCell ref="G940:H940"/>
    <mergeCell ref="B941:E941"/>
    <mergeCell ref="F941:K941"/>
    <mergeCell ref="B942:E942"/>
    <mergeCell ref="F942:K942"/>
    <mergeCell ref="I943:K943"/>
    <mergeCell ref="I944:K944"/>
    <mergeCell ref="I945:K945"/>
    <mergeCell ref="I946:K946"/>
    <mergeCell ref="I947:K947"/>
    <mergeCell ref="I948:K948"/>
    <mergeCell ref="I949:K949"/>
    <mergeCell ref="I950:K950"/>
    <mergeCell ref="I951:K951"/>
    <mergeCell ref="A952:F952"/>
    <mergeCell ref="I952:K952"/>
    <mergeCell ref="A955:K955"/>
    <mergeCell ref="A964:K964"/>
    <mergeCell ref="A965:K965"/>
    <mergeCell ref="A966:K966"/>
    <mergeCell ref="A967:C967"/>
    <mergeCell ref="D967:K967"/>
    <mergeCell ref="A968:C968"/>
    <mergeCell ref="D968:E968"/>
    <mergeCell ref="G968:K968"/>
    <mergeCell ref="G969:H969"/>
    <mergeCell ref="G970:H970"/>
    <mergeCell ref="G971:H971"/>
    <mergeCell ref="G972:H972"/>
    <mergeCell ref="G973:H973"/>
    <mergeCell ref="G974:H974"/>
    <mergeCell ref="B975:E975"/>
    <mergeCell ref="F975:K975"/>
    <mergeCell ref="B976:E976"/>
    <mergeCell ref="F976:K976"/>
    <mergeCell ref="I977:K977"/>
    <mergeCell ref="I978:K978"/>
    <mergeCell ref="I979:K979"/>
    <mergeCell ref="I980:K980"/>
    <mergeCell ref="I981:K981"/>
    <mergeCell ref="I982:K982"/>
    <mergeCell ref="I983:K983"/>
    <mergeCell ref="I984:K984"/>
    <mergeCell ref="I985:K985"/>
    <mergeCell ref="B986:F986"/>
    <mergeCell ref="I986:K986"/>
    <mergeCell ref="A987:F987"/>
    <mergeCell ref="I987:K987"/>
    <mergeCell ref="A990:K990"/>
    <mergeCell ref="A999:K999"/>
    <mergeCell ref="A1000:K1000"/>
    <mergeCell ref="A1001:K1001"/>
    <mergeCell ref="A1002:C1002"/>
    <mergeCell ref="D1002:K1002"/>
    <mergeCell ref="A1003:C1003"/>
    <mergeCell ref="D1003:E1003"/>
    <mergeCell ref="G1003:K1003"/>
    <mergeCell ref="G1004:H1004"/>
    <mergeCell ref="G1005:H1005"/>
    <mergeCell ref="G1006:H1006"/>
    <mergeCell ref="G1007:H1007"/>
    <mergeCell ref="G1008:H1008"/>
    <mergeCell ref="G1009:H1009"/>
    <mergeCell ref="B1010:E1010"/>
    <mergeCell ref="F1010:K1010"/>
    <mergeCell ref="B1011:E1011"/>
    <mergeCell ref="F1011:K1011"/>
    <mergeCell ref="I1012:K1012"/>
    <mergeCell ref="I1013:K1013"/>
    <mergeCell ref="I1014:K1014"/>
    <mergeCell ref="I1015:K1015"/>
    <mergeCell ref="I1016:K1016"/>
    <mergeCell ref="I1017:K1017"/>
    <mergeCell ref="I1018:K1018"/>
    <mergeCell ref="I1019:K1019"/>
    <mergeCell ref="I1020:K1020"/>
    <mergeCell ref="I1021:K1021"/>
    <mergeCell ref="B1022:F1022"/>
    <mergeCell ref="I1022:K1022"/>
    <mergeCell ref="A1023:F1023"/>
    <mergeCell ref="I1023:K1023"/>
    <mergeCell ref="B1024:K1024"/>
    <mergeCell ref="A1025:K1025"/>
    <mergeCell ref="A1026:K1026"/>
    <mergeCell ref="A1029:K1029"/>
    <mergeCell ref="A1030:K1030"/>
    <mergeCell ref="A1031:K1031"/>
    <mergeCell ref="A1032:C1032"/>
    <mergeCell ref="D1032:K1032"/>
    <mergeCell ref="A1033:C1033"/>
    <mergeCell ref="D1033:E1033"/>
    <mergeCell ref="G1033:K1033"/>
    <mergeCell ref="G1034:H1034"/>
    <mergeCell ref="G1035:H1035"/>
    <mergeCell ref="G1036:H1036"/>
    <mergeCell ref="G1037:H1037"/>
    <mergeCell ref="G1038:H1038"/>
    <mergeCell ref="G1039:H1039"/>
    <mergeCell ref="B1040:E1040"/>
    <mergeCell ref="F1040:K1040"/>
    <mergeCell ref="B1041:E1041"/>
    <mergeCell ref="F1041:K1041"/>
    <mergeCell ref="I1042:K1042"/>
    <mergeCell ref="I1043:K1043"/>
    <mergeCell ref="I1044:K1044"/>
    <mergeCell ref="I1045:K1045"/>
    <mergeCell ref="I1046:K1046"/>
    <mergeCell ref="I1047:K1047"/>
    <mergeCell ref="I1048:K1048"/>
    <mergeCell ref="I1049:K1049"/>
    <mergeCell ref="B1050:F1050"/>
    <mergeCell ref="I1050:K1050"/>
    <mergeCell ref="A1051:F1051"/>
    <mergeCell ref="I1051:K1051"/>
    <mergeCell ref="B1052:K1052"/>
    <mergeCell ref="A1053:K1053"/>
    <mergeCell ref="A1062:K1062"/>
    <mergeCell ref="A1063:K1063"/>
    <mergeCell ref="A1064:K1064"/>
    <mergeCell ref="A1065:C1065"/>
    <mergeCell ref="D1065:K1065"/>
    <mergeCell ref="A1066:C1066"/>
    <mergeCell ref="D1066:E1066"/>
    <mergeCell ref="G1066:K1066"/>
    <mergeCell ref="G1067:H1067"/>
    <mergeCell ref="G1068:H1068"/>
    <mergeCell ref="G1069:H1069"/>
    <mergeCell ref="G1070:H1070"/>
    <mergeCell ref="G1071:H1071"/>
    <mergeCell ref="G1072:H1072"/>
    <mergeCell ref="B1073:E1073"/>
    <mergeCell ref="F1073:K1073"/>
    <mergeCell ref="B1074:E1074"/>
    <mergeCell ref="F1074:K1074"/>
    <mergeCell ref="I1075:K1075"/>
    <mergeCell ref="I1076:K1076"/>
    <mergeCell ref="I1077:K1077"/>
    <mergeCell ref="I1078:K1078"/>
    <mergeCell ref="I1079:K1079"/>
    <mergeCell ref="I1080:K1080"/>
    <mergeCell ref="I1081:K1081"/>
    <mergeCell ref="I1082:K1082"/>
    <mergeCell ref="B1083:F1083"/>
    <mergeCell ref="I1083:K1083"/>
    <mergeCell ref="A1084:F1084"/>
    <mergeCell ref="I1084:K1084"/>
    <mergeCell ref="A1087:K1087"/>
    <mergeCell ref="A1096:K1096"/>
    <mergeCell ref="A1097:K1097"/>
    <mergeCell ref="A1098:K1098"/>
    <mergeCell ref="A1099:C1099"/>
    <mergeCell ref="D1099:K1099"/>
    <mergeCell ref="A1100:C1100"/>
    <mergeCell ref="D1100:E1100"/>
    <mergeCell ref="G1100:K1100"/>
    <mergeCell ref="G1101:H1101"/>
    <mergeCell ref="G1102:H1102"/>
    <mergeCell ref="G1103:H1103"/>
    <mergeCell ref="G1104:H1104"/>
    <mergeCell ref="G1105:H1105"/>
    <mergeCell ref="G1106:H1106"/>
    <mergeCell ref="B1107:E1107"/>
    <mergeCell ref="F1107:K1107"/>
    <mergeCell ref="B1108:E1108"/>
    <mergeCell ref="F1108:K1108"/>
    <mergeCell ref="I1109:K1109"/>
    <mergeCell ref="I1110:K1110"/>
    <mergeCell ref="I1111:K1111"/>
    <mergeCell ref="I1112:K1112"/>
    <mergeCell ref="I1113:K1113"/>
    <mergeCell ref="I1114:K1114"/>
    <mergeCell ref="I1115:K1115"/>
    <mergeCell ref="I1116:K1116"/>
    <mergeCell ref="I1117:K1117"/>
    <mergeCell ref="I1118:K1118"/>
    <mergeCell ref="B1119:F1119"/>
    <mergeCell ref="I1119:K1119"/>
    <mergeCell ref="A1120:F1120"/>
    <mergeCell ref="I1120:K1120"/>
    <mergeCell ref="A1123:K1123"/>
    <mergeCell ref="A1132:K1132"/>
    <mergeCell ref="A1133:K1133"/>
    <mergeCell ref="A1134:K1134"/>
    <mergeCell ref="A1135:C1135"/>
    <mergeCell ref="D1135:K1135"/>
    <mergeCell ref="A1136:C1136"/>
    <mergeCell ref="D1136:E1136"/>
    <mergeCell ref="G1136:K1136"/>
    <mergeCell ref="G1137:H1137"/>
    <mergeCell ref="G1138:H1138"/>
    <mergeCell ref="G1139:H1139"/>
    <mergeCell ref="G1140:H1140"/>
    <mergeCell ref="G1141:H1141"/>
    <mergeCell ref="G1142:H1142"/>
    <mergeCell ref="B1143:E1143"/>
    <mergeCell ref="F1143:K1143"/>
    <mergeCell ref="B1144:E1144"/>
    <mergeCell ref="F1144:K1144"/>
    <mergeCell ref="I1145:K1145"/>
    <mergeCell ref="I1146:K1146"/>
    <mergeCell ref="I1147:K1147"/>
    <mergeCell ref="I1148:K1148"/>
    <mergeCell ref="I1149:K1149"/>
    <mergeCell ref="I1150:K1150"/>
    <mergeCell ref="I1151:K1151"/>
    <mergeCell ref="I1152:K1152"/>
    <mergeCell ref="I1153:K1153"/>
    <mergeCell ref="I1154:K1154"/>
    <mergeCell ref="B1155:F1155"/>
    <mergeCell ref="I1155:K1155"/>
    <mergeCell ref="A1156:F1156"/>
    <mergeCell ref="I1156:K1156"/>
    <mergeCell ref="A1159:K1159"/>
    <mergeCell ref="A13:A14"/>
    <mergeCell ref="A15:A25"/>
    <mergeCell ref="A27:A28"/>
    <mergeCell ref="A49:A50"/>
    <mergeCell ref="A51:A64"/>
    <mergeCell ref="A66:A67"/>
    <mergeCell ref="A89:A90"/>
    <mergeCell ref="A91:A102"/>
    <mergeCell ref="A104:A105"/>
    <mergeCell ref="A126:A127"/>
    <mergeCell ref="A128:A141"/>
    <mergeCell ref="A143:A144"/>
    <mergeCell ref="A165:A166"/>
    <mergeCell ref="A167:A177"/>
    <mergeCell ref="A178:A179"/>
    <mergeCell ref="A200:A201"/>
    <mergeCell ref="A202:A215"/>
    <mergeCell ref="A217:A218"/>
    <mergeCell ref="A239:A240"/>
    <mergeCell ref="A241:A252"/>
    <mergeCell ref="A270:A271"/>
    <mergeCell ref="A272:A283"/>
    <mergeCell ref="A301:A302"/>
    <mergeCell ref="A303:A310"/>
    <mergeCell ref="A328:A329"/>
    <mergeCell ref="A330:A338"/>
    <mergeCell ref="A356:A357"/>
    <mergeCell ref="A358:A368"/>
    <mergeCell ref="A386:A387"/>
    <mergeCell ref="A388:A396"/>
    <mergeCell ref="A414:A415"/>
    <mergeCell ref="A416:A425"/>
    <mergeCell ref="A443:A444"/>
    <mergeCell ref="A445:A456"/>
    <mergeCell ref="A474:A475"/>
    <mergeCell ref="A476:A490"/>
    <mergeCell ref="A508:A509"/>
    <mergeCell ref="A510:A522"/>
    <mergeCell ref="A540:A541"/>
    <mergeCell ref="A542:A555"/>
    <mergeCell ref="A573:A574"/>
    <mergeCell ref="A575:A588"/>
    <mergeCell ref="A606:A607"/>
    <mergeCell ref="A608:A620"/>
    <mergeCell ref="A638:A639"/>
    <mergeCell ref="A640:A649"/>
    <mergeCell ref="A667:A668"/>
    <mergeCell ref="A669:A678"/>
    <mergeCell ref="A697:A698"/>
    <mergeCell ref="A699:A710"/>
    <mergeCell ref="A728:A729"/>
    <mergeCell ref="A730:A740"/>
    <mergeCell ref="A758:A759"/>
    <mergeCell ref="A760:A768"/>
    <mergeCell ref="A786:A787"/>
    <mergeCell ref="A788:A797"/>
    <mergeCell ref="A815:A816"/>
    <mergeCell ref="A817:A825"/>
    <mergeCell ref="A845:A846"/>
    <mergeCell ref="A847:A855"/>
    <mergeCell ref="A873:A874"/>
    <mergeCell ref="A875:A886"/>
    <mergeCell ref="A905:A906"/>
    <mergeCell ref="A907:A917"/>
    <mergeCell ref="A919:A920"/>
    <mergeCell ref="A941:A942"/>
    <mergeCell ref="A943:A951"/>
    <mergeCell ref="A953:A954"/>
    <mergeCell ref="A975:A976"/>
    <mergeCell ref="A977:A986"/>
    <mergeCell ref="A988:A989"/>
    <mergeCell ref="A1010:A1011"/>
    <mergeCell ref="A1012:A1022"/>
    <mergeCell ref="A1040:A1041"/>
    <mergeCell ref="A1042:A1050"/>
    <mergeCell ref="A1073:A1074"/>
    <mergeCell ref="A1075:A1083"/>
    <mergeCell ref="A1085:A1086"/>
    <mergeCell ref="A1107:A1108"/>
    <mergeCell ref="A1109:A1119"/>
    <mergeCell ref="A1121:A1122"/>
    <mergeCell ref="A1143:A1144"/>
    <mergeCell ref="A1145:A1155"/>
    <mergeCell ref="A1157:A1158"/>
    <mergeCell ref="B16:B20"/>
    <mergeCell ref="B21:B22"/>
    <mergeCell ref="B23:B24"/>
    <mergeCell ref="B52:B57"/>
    <mergeCell ref="B58:B60"/>
    <mergeCell ref="B61:B63"/>
    <mergeCell ref="B92:B96"/>
    <mergeCell ref="B98:B99"/>
    <mergeCell ref="B100:B101"/>
    <mergeCell ref="B129:B136"/>
    <mergeCell ref="B137:B138"/>
    <mergeCell ref="B139:B140"/>
    <mergeCell ref="B168:B171"/>
    <mergeCell ref="B172:B173"/>
    <mergeCell ref="B174:B175"/>
    <mergeCell ref="B203:B209"/>
    <mergeCell ref="B210:B212"/>
    <mergeCell ref="B213:B214"/>
    <mergeCell ref="B242:B247"/>
    <mergeCell ref="B248:B249"/>
    <mergeCell ref="B250:B251"/>
    <mergeCell ref="B273:B277"/>
    <mergeCell ref="B278:B280"/>
    <mergeCell ref="B281:B282"/>
    <mergeCell ref="B304:B306"/>
    <mergeCell ref="B307:B308"/>
    <mergeCell ref="B331:B334"/>
    <mergeCell ref="B335:B336"/>
    <mergeCell ref="B360:B364"/>
    <mergeCell ref="B365:B366"/>
    <mergeCell ref="B389:B392"/>
    <mergeCell ref="B393:B394"/>
    <mergeCell ref="B417:B420"/>
    <mergeCell ref="B421:B422"/>
    <mergeCell ref="B423:B424"/>
    <mergeCell ref="B446:B450"/>
    <mergeCell ref="B451:B453"/>
    <mergeCell ref="B454:B455"/>
    <mergeCell ref="B477:B484"/>
    <mergeCell ref="B485:B487"/>
    <mergeCell ref="B488:B489"/>
    <mergeCell ref="B511:B517"/>
    <mergeCell ref="B518:B519"/>
    <mergeCell ref="B520:B521"/>
    <mergeCell ref="B543:B549"/>
    <mergeCell ref="B550:B552"/>
    <mergeCell ref="B553:B554"/>
    <mergeCell ref="B576:B583"/>
    <mergeCell ref="B584:B585"/>
    <mergeCell ref="B586:B587"/>
    <mergeCell ref="B609:B614"/>
    <mergeCell ref="B615:B617"/>
    <mergeCell ref="B618:B619"/>
    <mergeCell ref="B641:B643"/>
    <mergeCell ref="B644:B646"/>
    <mergeCell ref="B647:B648"/>
    <mergeCell ref="B670:B673"/>
    <mergeCell ref="B674:B675"/>
    <mergeCell ref="B676:B677"/>
    <mergeCell ref="B700:B705"/>
    <mergeCell ref="B706:B707"/>
    <mergeCell ref="B708:B709"/>
    <mergeCell ref="B731:B735"/>
    <mergeCell ref="B736:B737"/>
    <mergeCell ref="B738:B739"/>
    <mergeCell ref="B761:B763"/>
    <mergeCell ref="B764:B765"/>
    <mergeCell ref="B766:B767"/>
    <mergeCell ref="B789:B791"/>
    <mergeCell ref="B792:B794"/>
    <mergeCell ref="B795:B796"/>
    <mergeCell ref="B818:B820"/>
    <mergeCell ref="B821:B822"/>
    <mergeCell ref="B823:B824"/>
    <mergeCell ref="B848:B850"/>
    <mergeCell ref="B851:B852"/>
    <mergeCell ref="B853:B854"/>
    <mergeCell ref="B876:B881"/>
    <mergeCell ref="B882:B883"/>
    <mergeCell ref="B884:B885"/>
    <mergeCell ref="B908:B912"/>
    <mergeCell ref="B913:B915"/>
    <mergeCell ref="B916:B917"/>
    <mergeCell ref="B944:B947"/>
    <mergeCell ref="B948:B949"/>
    <mergeCell ref="B950:B951"/>
    <mergeCell ref="B978:B981"/>
    <mergeCell ref="B982:B984"/>
    <mergeCell ref="B1013:B1017"/>
    <mergeCell ref="B1018:B1019"/>
    <mergeCell ref="B1020:B1021"/>
    <mergeCell ref="B1043:B1046"/>
    <mergeCell ref="B1047:B1048"/>
    <mergeCell ref="B1076:B1079"/>
    <mergeCell ref="B1080:B1081"/>
    <mergeCell ref="B1110:B1114"/>
    <mergeCell ref="B1115:B1116"/>
    <mergeCell ref="B1117:B1118"/>
    <mergeCell ref="B1146:B1150"/>
    <mergeCell ref="B1151:B1152"/>
    <mergeCell ref="B1153:B1154"/>
    <mergeCell ref="C17:C18"/>
    <mergeCell ref="C21:C22"/>
    <mergeCell ref="C23:C24"/>
    <mergeCell ref="C52:C53"/>
    <mergeCell ref="C54:C55"/>
    <mergeCell ref="C58:C60"/>
    <mergeCell ref="C61:C63"/>
    <mergeCell ref="C95:C97"/>
    <mergeCell ref="C100:C101"/>
    <mergeCell ref="C129:C130"/>
    <mergeCell ref="C132:C134"/>
    <mergeCell ref="C135:C136"/>
    <mergeCell ref="C137:C138"/>
    <mergeCell ref="C139:C140"/>
    <mergeCell ref="C168:C169"/>
    <mergeCell ref="C170:C171"/>
    <mergeCell ref="C174:C175"/>
    <mergeCell ref="C203:C205"/>
    <mergeCell ref="C206:C208"/>
    <mergeCell ref="C210:C212"/>
    <mergeCell ref="C213:C214"/>
    <mergeCell ref="C242:C244"/>
    <mergeCell ref="C245:C246"/>
    <mergeCell ref="C250:C251"/>
    <mergeCell ref="C273:C274"/>
    <mergeCell ref="C275:C276"/>
    <mergeCell ref="C279:C280"/>
    <mergeCell ref="C281:C282"/>
    <mergeCell ref="C359:C360"/>
    <mergeCell ref="C361:C362"/>
    <mergeCell ref="C418:C419"/>
    <mergeCell ref="C423:C424"/>
    <mergeCell ref="C446:C447"/>
    <mergeCell ref="C448:C449"/>
    <mergeCell ref="C452:C453"/>
    <mergeCell ref="C454:C455"/>
    <mergeCell ref="C477:C480"/>
    <mergeCell ref="C481:C483"/>
    <mergeCell ref="C486:C487"/>
    <mergeCell ref="C488:C489"/>
    <mergeCell ref="C511:C513"/>
    <mergeCell ref="C514:C516"/>
    <mergeCell ref="C520:C521"/>
    <mergeCell ref="C543:C545"/>
    <mergeCell ref="C546:C548"/>
    <mergeCell ref="C551:C552"/>
    <mergeCell ref="C553:C554"/>
    <mergeCell ref="C576:C579"/>
    <mergeCell ref="C580:C582"/>
    <mergeCell ref="C586:C587"/>
    <mergeCell ref="C644:C645"/>
    <mergeCell ref="C647:C648"/>
    <mergeCell ref="C671:C672"/>
    <mergeCell ref="C676:C677"/>
    <mergeCell ref="C700:C702"/>
    <mergeCell ref="C703:C704"/>
    <mergeCell ref="C708:C709"/>
    <mergeCell ref="C731:C732"/>
    <mergeCell ref="C733:C734"/>
    <mergeCell ref="C738:C739"/>
    <mergeCell ref="C766:C767"/>
    <mergeCell ref="C793:C794"/>
    <mergeCell ref="C795:C796"/>
    <mergeCell ref="C823:C824"/>
    <mergeCell ref="C853:C854"/>
    <mergeCell ref="C876:C879"/>
    <mergeCell ref="C884:C885"/>
    <mergeCell ref="C908:C909"/>
    <mergeCell ref="C910:C911"/>
    <mergeCell ref="C913:C915"/>
    <mergeCell ref="C916:C917"/>
    <mergeCell ref="C948:C949"/>
    <mergeCell ref="C950:C951"/>
    <mergeCell ref="C979:C980"/>
    <mergeCell ref="C982:C984"/>
    <mergeCell ref="C1013:C1015"/>
    <mergeCell ref="C1016:C1017"/>
    <mergeCell ref="C1020:C1021"/>
    <mergeCell ref="C1043:C1044"/>
    <mergeCell ref="C1076:C1077"/>
    <mergeCell ref="C1110:C1111"/>
    <mergeCell ref="C1113:C1114"/>
    <mergeCell ref="C1117:C1118"/>
    <mergeCell ref="C1146:C1147"/>
    <mergeCell ref="C1148:C1149"/>
    <mergeCell ref="C1151:C1152"/>
    <mergeCell ref="C1153:C1154"/>
    <mergeCell ref="D61:D62"/>
    <mergeCell ref="E61:E62"/>
    <mergeCell ref="F61:F62"/>
    <mergeCell ref="G61:G62"/>
    <mergeCell ref="H61:H62"/>
    <mergeCell ref="A7:C12"/>
    <mergeCell ref="B27:K28"/>
    <mergeCell ref="A30:K35"/>
    <mergeCell ref="A43:C48"/>
    <mergeCell ref="I61:K62"/>
    <mergeCell ref="B66:K67"/>
    <mergeCell ref="A69:K74"/>
    <mergeCell ref="A83:C88"/>
    <mergeCell ref="B104:K105"/>
    <mergeCell ref="A107:K112"/>
    <mergeCell ref="A120:C125"/>
    <mergeCell ref="B143:K144"/>
    <mergeCell ref="A146:K151"/>
    <mergeCell ref="A159:C164"/>
    <mergeCell ref="B178:K179"/>
    <mergeCell ref="A181:K186"/>
    <mergeCell ref="A194:C199"/>
    <mergeCell ref="B217:K218"/>
    <mergeCell ref="A220:K225"/>
    <mergeCell ref="A233:C238"/>
    <mergeCell ref="A264:C269"/>
    <mergeCell ref="A295:C300"/>
    <mergeCell ref="A322:C327"/>
    <mergeCell ref="A350:C355"/>
    <mergeCell ref="A380:C385"/>
    <mergeCell ref="A408:C413"/>
    <mergeCell ref="A437:C442"/>
    <mergeCell ref="A468:C473"/>
    <mergeCell ref="A502:C507"/>
    <mergeCell ref="A534:C539"/>
    <mergeCell ref="A567:C572"/>
    <mergeCell ref="A600:C605"/>
    <mergeCell ref="A632:C637"/>
    <mergeCell ref="A661:C666"/>
    <mergeCell ref="A691:C696"/>
    <mergeCell ref="A722:C727"/>
    <mergeCell ref="A752:C757"/>
    <mergeCell ref="A780:C785"/>
    <mergeCell ref="A809:C814"/>
    <mergeCell ref="A839:C844"/>
    <mergeCell ref="A867:C872"/>
    <mergeCell ref="A899:C904"/>
    <mergeCell ref="B919:K920"/>
    <mergeCell ref="A922:K927"/>
    <mergeCell ref="A935:C940"/>
    <mergeCell ref="B953:K954"/>
    <mergeCell ref="A956:K961"/>
    <mergeCell ref="A969:C974"/>
    <mergeCell ref="B988:K989"/>
    <mergeCell ref="A991:K996"/>
    <mergeCell ref="A1004:C1009"/>
    <mergeCell ref="A1034:C1039"/>
    <mergeCell ref="A1054:K1059"/>
    <mergeCell ref="A1067:C1072"/>
    <mergeCell ref="B1085:K1086"/>
    <mergeCell ref="A1088:K1093"/>
    <mergeCell ref="A1101:C1106"/>
    <mergeCell ref="B1121:K1122"/>
    <mergeCell ref="A1124:K1129"/>
    <mergeCell ref="A1137:C1142"/>
    <mergeCell ref="B1157:K1158"/>
    <mergeCell ref="A1160:K116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1498</v>
      </c>
      <c r="B1" t="s">
        <v>1499</v>
      </c>
      <c r="C1" t="s">
        <v>1500</v>
      </c>
      <c r="D1" t="s">
        <v>1501</v>
      </c>
      <c r="E1" t="s">
        <v>1502</v>
      </c>
      <c r="F1" t="s">
        <v>1503</v>
      </c>
      <c r="G1" t="s">
        <v>1504</v>
      </c>
      <c r="H1" t="s">
        <v>1505</v>
      </c>
      <c r="I1" t="s">
        <v>1506</v>
      </c>
      <c r="J1" t="s">
        <v>1507</v>
      </c>
    </row>
    <row r="2" spans="1:10">
      <c r="A2" t="s">
        <v>1508</v>
      </c>
      <c r="B2" t="s">
        <v>1509</v>
      </c>
      <c r="C2" t="s">
        <v>1510</v>
      </c>
      <c r="D2" t="s">
        <v>1511</v>
      </c>
      <c r="E2" t="s">
        <v>1512</v>
      </c>
      <c r="F2" t="s">
        <v>1513</v>
      </c>
      <c r="G2" t="s">
        <v>1514</v>
      </c>
      <c r="H2" t="s">
        <v>1515</v>
      </c>
      <c r="I2" t="s">
        <v>1516</v>
      </c>
      <c r="J2" t="s">
        <v>1517</v>
      </c>
    </row>
    <row r="3" spans="1:10">
      <c r="A3" t="s">
        <v>1518</v>
      </c>
      <c r="B3" t="s">
        <v>1519</v>
      </c>
      <c r="C3" t="s">
        <v>1520</v>
      </c>
      <c r="D3" t="s">
        <v>1521</v>
      </c>
      <c r="E3" t="s">
        <v>1522</v>
      </c>
      <c r="F3" t="s">
        <v>1523</v>
      </c>
      <c r="G3" t="s">
        <v>1524</v>
      </c>
      <c r="H3" t="s">
        <v>1525</v>
      </c>
      <c r="I3" t="s">
        <v>1526</v>
      </c>
      <c r="J3" t="s">
        <v>1527</v>
      </c>
    </row>
    <row r="4" spans="1:10">
      <c r="A4" t="s">
        <v>1528</v>
      </c>
      <c r="B4" t="s">
        <v>1529</v>
      </c>
      <c r="D4" t="s">
        <v>1530</v>
      </c>
      <c r="E4" t="s">
        <v>1531</v>
      </c>
      <c r="F4" t="s">
        <v>1532</v>
      </c>
      <c r="G4" t="s">
        <v>1533</v>
      </c>
      <c r="H4" t="s">
        <v>1534</v>
      </c>
      <c r="I4" t="s">
        <v>1535</v>
      </c>
      <c r="J4" t="s">
        <v>1536</v>
      </c>
    </row>
    <row r="5" spans="1:10">
      <c r="A5" t="s">
        <v>1537</v>
      </c>
      <c r="B5" t="s">
        <v>1538</v>
      </c>
      <c r="D5" t="s">
        <v>1539</v>
      </c>
      <c r="E5" t="s">
        <v>1540</v>
      </c>
      <c r="F5" t="s">
        <v>1541</v>
      </c>
      <c r="G5" t="s">
        <v>1542</v>
      </c>
      <c r="H5" t="s">
        <v>1543</v>
      </c>
      <c r="I5" t="s">
        <v>1544</v>
      </c>
      <c r="J5" t="s">
        <v>1545</v>
      </c>
    </row>
    <row r="6" spans="1:10">
      <c r="A6" t="s">
        <v>1546</v>
      </c>
      <c r="B6" t="s">
        <v>1547</v>
      </c>
      <c r="D6" t="s">
        <v>1548</v>
      </c>
      <c r="E6" t="s">
        <v>1549</v>
      </c>
      <c r="F6" t="s">
        <v>1550</v>
      </c>
      <c r="G6" t="s">
        <v>1551</v>
      </c>
      <c r="H6" t="s">
        <v>1552</v>
      </c>
      <c r="I6" t="s">
        <v>1553</v>
      </c>
      <c r="J6" t="s">
        <v>1554</v>
      </c>
    </row>
    <row r="7" spans="1:9">
      <c r="A7" t="s">
        <v>1555</v>
      </c>
      <c r="B7" t="s">
        <v>1556</v>
      </c>
      <c r="D7" t="s">
        <v>1557</v>
      </c>
      <c r="E7" t="s">
        <v>1558</v>
      </c>
      <c r="F7" t="s">
        <v>1559</v>
      </c>
      <c r="G7" t="s">
        <v>1560</v>
      </c>
      <c r="H7" t="s">
        <v>1561</v>
      </c>
      <c r="I7" t="s">
        <v>1562</v>
      </c>
    </row>
    <row r="8" spans="1:9">
      <c r="A8" t="s">
        <v>1563</v>
      </c>
      <c r="B8" t="s">
        <v>1564</v>
      </c>
      <c r="D8" t="s">
        <v>1565</v>
      </c>
      <c r="F8" t="s">
        <v>1566</v>
      </c>
      <c r="H8" t="s">
        <v>1567</v>
      </c>
      <c r="I8" t="s">
        <v>1568</v>
      </c>
    </row>
    <row r="9" spans="1:9">
      <c r="A9" t="s">
        <v>1569</v>
      </c>
      <c r="B9" t="s">
        <v>1570</v>
      </c>
      <c r="D9" t="s">
        <v>1554</v>
      </c>
      <c r="F9" t="s">
        <v>1571</v>
      </c>
      <c r="H9" t="s">
        <v>1572</v>
      </c>
      <c r="I9" t="s">
        <v>1573</v>
      </c>
    </row>
    <row r="10" spans="2:9">
      <c r="B10" t="s">
        <v>1574</v>
      </c>
      <c r="H10" t="s">
        <v>1575</v>
      </c>
      <c r="I10" t="s">
        <v>1576</v>
      </c>
    </row>
    <row r="11" spans="2:9">
      <c r="B11" t="s">
        <v>1577</v>
      </c>
      <c r="H11" t="s">
        <v>1578</v>
      </c>
      <c r="I11" t="s">
        <v>1579</v>
      </c>
    </row>
    <row r="12" spans="8:9">
      <c r="H12" t="s">
        <v>1580</v>
      </c>
      <c r="I12" t="s">
        <v>1581</v>
      </c>
    </row>
    <row r="13" spans="8:9">
      <c r="H13" t="s">
        <v>1582</v>
      </c>
      <c r="I13" t="s">
        <v>1583</v>
      </c>
    </row>
    <row r="14" spans="8:9">
      <c r="H14" t="s">
        <v>1584</v>
      </c>
      <c r="I14" t="s">
        <v>1585</v>
      </c>
    </row>
    <row r="15" spans="8:9">
      <c r="H15" t="s">
        <v>1586</v>
      </c>
      <c r="I15" t="s">
        <v>1587</v>
      </c>
    </row>
    <row r="16" spans="8:9">
      <c r="H16" t="s">
        <v>1588</v>
      </c>
      <c r="I16" t="s">
        <v>1589</v>
      </c>
    </row>
    <row r="17" spans="8:9">
      <c r="H17" t="s">
        <v>1590</v>
      </c>
      <c r="I17" t="s">
        <v>1591</v>
      </c>
    </row>
    <row r="18" spans="8:9">
      <c r="H18" t="s">
        <v>1592</v>
      </c>
      <c r="I18" t="s">
        <v>1593</v>
      </c>
    </row>
    <row r="19" spans="8:9">
      <c r="H19" t="s">
        <v>1594</v>
      </c>
      <c r="I19" t="s">
        <v>1595</v>
      </c>
    </row>
    <row r="20" spans="8:9">
      <c r="H20" t="s">
        <v>1596</v>
      </c>
      <c r="I20" t="s">
        <v>1597</v>
      </c>
    </row>
    <row r="21" spans="8:9">
      <c r="H21" t="s">
        <v>1598</v>
      </c>
      <c r="I21" t="s">
        <v>1599</v>
      </c>
    </row>
    <row r="22" spans="8:9">
      <c r="H22" t="s">
        <v>1600</v>
      </c>
      <c r="I22" t="s">
        <v>1601</v>
      </c>
    </row>
    <row r="23" spans="8:9">
      <c r="H23" t="s">
        <v>1602</v>
      </c>
      <c r="I23" t="s">
        <v>1603</v>
      </c>
    </row>
    <row r="24" spans="8:9">
      <c r="H24" t="s">
        <v>1604</v>
      </c>
      <c r="I24" t="s">
        <v>1605</v>
      </c>
    </row>
    <row r="25" spans="8:9">
      <c r="H25" t="s">
        <v>1606</v>
      </c>
      <c r="I25" t="s">
        <v>1607</v>
      </c>
    </row>
    <row r="26" spans="8:9">
      <c r="H26" t="s">
        <v>1608</v>
      </c>
      <c r="I26" t="s">
        <v>1609</v>
      </c>
    </row>
    <row r="27" spans="8:9">
      <c r="H27" t="s">
        <v>1610</v>
      </c>
      <c r="I27" t="s">
        <v>1611</v>
      </c>
    </row>
    <row r="28" spans="8:9">
      <c r="H28" t="s">
        <v>1612</v>
      </c>
      <c r="I28" t="s">
        <v>1613</v>
      </c>
    </row>
    <row r="29" spans="8:9">
      <c r="H29" t="s">
        <v>1614</v>
      </c>
      <c r="I29" t="s">
        <v>1615</v>
      </c>
    </row>
    <row r="30" spans="8:9">
      <c r="H30" t="s">
        <v>1616</v>
      </c>
      <c r="I30" t="s">
        <v>1617</v>
      </c>
    </row>
    <row r="31" spans="8:9">
      <c r="H31" t="s">
        <v>1618</v>
      </c>
      <c r="I31" t="s">
        <v>1619</v>
      </c>
    </row>
    <row r="32" spans="8:9">
      <c r="H32" t="s">
        <v>1620</v>
      </c>
      <c r="I32" t="s">
        <v>1621</v>
      </c>
    </row>
    <row r="33" spans="8:9">
      <c r="H33" t="s">
        <v>1622</v>
      </c>
      <c r="I33" t="s">
        <v>1623</v>
      </c>
    </row>
    <row r="34" spans="8:9">
      <c r="H34" t="s">
        <v>1624</v>
      </c>
      <c r="I34" t="s">
        <v>1625</v>
      </c>
    </row>
    <row r="35" spans="8:9">
      <c r="H35" t="s">
        <v>1626</v>
      </c>
      <c r="I35" t="s">
        <v>1627</v>
      </c>
    </row>
    <row r="36" spans="8:9">
      <c r="H36" t="s">
        <v>1628</v>
      </c>
      <c r="I36" t="s">
        <v>1629</v>
      </c>
    </row>
    <row r="37" spans="8:9">
      <c r="H37" t="s">
        <v>1630</v>
      </c>
      <c r="I37" t="s">
        <v>1631</v>
      </c>
    </row>
    <row r="38" spans="8:9">
      <c r="H38" t="s">
        <v>1632</v>
      </c>
      <c r="I38" t="s">
        <v>1633</v>
      </c>
    </row>
    <row r="39" spans="8:9">
      <c r="H39" t="s">
        <v>1634</v>
      </c>
      <c r="I39" t="s">
        <v>1635</v>
      </c>
    </row>
    <row r="40" spans="8:9">
      <c r="H40" t="s">
        <v>1636</v>
      </c>
      <c r="I40" t="s">
        <v>1637</v>
      </c>
    </row>
    <row r="41" spans="8:9">
      <c r="H41" t="s">
        <v>1638</v>
      </c>
      <c r="I41" t="s">
        <v>1639</v>
      </c>
    </row>
    <row r="42" spans="8:9">
      <c r="H42" t="s">
        <v>1640</v>
      </c>
      <c r="I42" t="s">
        <v>1641</v>
      </c>
    </row>
    <row r="43" spans="8:9">
      <c r="H43" t="s">
        <v>1642</v>
      </c>
      <c r="I43" t="s">
        <v>1643</v>
      </c>
    </row>
    <row r="44" spans="8:9">
      <c r="H44" t="s">
        <v>1644</v>
      </c>
      <c r="I44" t="s">
        <v>1645</v>
      </c>
    </row>
    <row r="45" spans="8:9">
      <c r="H45" t="s">
        <v>1646</v>
      </c>
      <c r="I45" t="s">
        <v>1647</v>
      </c>
    </row>
    <row r="46" spans="8:9">
      <c r="H46" t="s">
        <v>1648</v>
      </c>
      <c r="I46" t="s">
        <v>1649</v>
      </c>
    </row>
    <row r="47" spans="8:9">
      <c r="H47" t="s">
        <v>1650</v>
      </c>
      <c r="I47" t="s">
        <v>1651</v>
      </c>
    </row>
    <row r="48" spans="8:9">
      <c r="H48" t="s">
        <v>1652</v>
      </c>
      <c r="I48" t="s">
        <v>1653</v>
      </c>
    </row>
    <row r="49" spans="8:9">
      <c r="H49" t="s">
        <v>1654</v>
      </c>
      <c r="I49" t="s">
        <v>1655</v>
      </c>
    </row>
    <row r="50" spans="8:9">
      <c r="H50" t="s">
        <v>1656</v>
      </c>
      <c r="I50" t="s">
        <v>1657</v>
      </c>
    </row>
    <row r="51" spans="8:9">
      <c r="H51" t="s">
        <v>1658</v>
      </c>
      <c r="I51" t="s">
        <v>1659</v>
      </c>
    </row>
    <row r="52" spans="8:9">
      <c r="H52" t="s">
        <v>1660</v>
      </c>
      <c r="I52" t="s">
        <v>1661</v>
      </c>
    </row>
    <row r="53" spans="8:9">
      <c r="H53" t="s">
        <v>1662</v>
      </c>
      <c r="I53" t="s">
        <v>1663</v>
      </c>
    </row>
    <row r="54" spans="8:9">
      <c r="H54" t="s">
        <v>1664</v>
      </c>
      <c r="I54" t="s">
        <v>1665</v>
      </c>
    </row>
    <row r="55" spans="8:9">
      <c r="H55" t="s">
        <v>1666</v>
      </c>
      <c r="I55" t="s">
        <v>1667</v>
      </c>
    </row>
    <row r="56" spans="8:9">
      <c r="H56" t="s">
        <v>1668</v>
      </c>
      <c r="I56" t="s">
        <v>1669</v>
      </c>
    </row>
    <row r="57" spans="8:9">
      <c r="H57" t="s">
        <v>1670</v>
      </c>
      <c r="I57" t="s">
        <v>1671</v>
      </c>
    </row>
    <row r="58" spans="8:9">
      <c r="H58" t="s">
        <v>1672</v>
      </c>
      <c r="I58" t="s">
        <v>1673</v>
      </c>
    </row>
    <row r="59" spans="8:9">
      <c r="H59" t="s">
        <v>1674</v>
      </c>
      <c r="I59" t="s">
        <v>1675</v>
      </c>
    </row>
    <row r="60" spans="8:9">
      <c r="H60" t="s">
        <v>1676</v>
      </c>
      <c r="I60" t="s">
        <v>1677</v>
      </c>
    </row>
    <row r="61" spans="8:9">
      <c r="H61" t="s">
        <v>1678</v>
      </c>
      <c r="I61" t="s">
        <v>1679</v>
      </c>
    </row>
    <row r="62" spans="8:9">
      <c r="H62" t="s">
        <v>1680</v>
      </c>
      <c r="I62" t="s">
        <v>1681</v>
      </c>
    </row>
    <row r="63" spans="8:9">
      <c r="H63" t="s">
        <v>1682</v>
      </c>
      <c r="I63" t="s">
        <v>1683</v>
      </c>
    </row>
    <row r="64" spans="8:9">
      <c r="H64" t="s">
        <v>1684</v>
      </c>
      <c r="I64" t="s">
        <v>1685</v>
      </c>
    </row>
    <row r="65" spans="8:9">
      <c r="H65" t="s">
        <v>1686</v>
      </c>
      <c r="I65" t="s">
        <v>1687</v>
      </c>
    </row>
    <row r="66" spans="8:9">
      <c r="H66" t="s">
        <v>1688</v>
      </c>
      <c r="I66" t="s">
        <v>1689</v>
      </c>
    </row>
    <row r="67" spans="8:9">
      <c r="H67" t="s">
        <v>1690</v>
      </c>
      <c r="I67" t="s">
        <v>1691</v>
      </c>
    </row>
    <row r="68" spans="8:9">
      <c r="H68" t="s">
        <v>1692</v>
      </c>
      <c r="I68" t="s">
        <v>1693</v>
      </c>
    </row>
    <row r="69" spans="8:9">
      <c r="H69" t="s">
        <v>1694</v>
      </c>
      <c r="I69" t="s">
        <v>1695</v>
      </c>
    </row>
    <row r="70" spans="8:9">
      <c r="H70" t="s">
        <v>1696</v>
      </c>
      <c r="I70" t="s">
        <v>1697</v>
      </c>
    </row>
    <row r="71" spans="8:9">
      <c r="H71" t="s">
        <v>1698</v>
      </c>
      <c r="I71" t="s">
        <v>1699</v>
      </c>
    </row>
    <row r="72" spans="8:9">
      <c r="H72" t="s">
        <v>1700</v>
      </c>
      <c r="I72" t="s">
        <v>1701</v>
      </c>
    </row>
    <row r="73" spans="8:9">
      <c r="H73" t="s">
        <v>1702</v>
      </c>
      <c r="I73" t="s">
        <v>1703</v>
      </c>
    </row>
    <row r="74" spans="8:9">
      <c r="H74" t="s">
        <v>1704</v>
      </c>
      <c r="I74" t="s">
        <v>1705</v>
      </c>
    </row>
    <row r="75" spans="8:9">
      <c r="H75" t="s">
        <v>1706</v>
      </c>
      <c r="I75" t="s">
        <v>1707</v>
      </c>
    </row>
    <row r="76" spans="8:9">
      <c r="H76" t="s">
        <v>1708</v>
      </c>
      <c r="I76" t="s">
        <v>1709</v>
      </c>
    </row>
    <row r="77" spans="8:9">
      <c r="H77" t="s">
        <v>1710</v>
      </c>
      <c r="I77" t="s">
        <v>1711</v>
      </c>
    </row>
    <row r="78" spans="8:9">
      <c r="H78" t="s">
        <v>1712</v>
      </c>
      <c r="I78" t="s">
        <v>1713</v>
      </c>
    </row>
    <row r="79" spans="8:9">
      <c r="H79" t="s">
        <v>1714</v>
      </c>
      <c r="I79" t="s">
        <v>1715</v>
      </c>
    </row>
    <row r="80" spans="8:9">
      <c r="H80" t="s">
        <v>1716</v>
      </c>
      <c r="I80" t="s">
        <v>1717</v>
      </c>
    </row>
    <row r="81" spans="8:9">
      <c r="H81" t="s">
        <v>1718</v>
      </c>
      <c r="I81" t="s">
        <v>1719</v>
      </c>
    </row>
    <row r="82" spans="8:9">
      <c r="H82" t="s">
        <v>1720</v>
      </c>
      <c r="I82" t="s">
        <v>1721</v>
      </c>
    </row>
    <row r="83" spans="8:9">
      <c r="H83" t="s">
        <v>1722</v>
      </c>
      <c r="I83" t="s">
        <v>1723</v>
      </c>
    </row>
    <row r="84" spans="8:9">
      <c r="H84" t="s">
        <v>1724</v>
      </c>
      <c r="I84" t="s">
        <v>1725</v>
      </c>
    </row>
    <row r="85" spans="8:9">
      <c r="H85" t="s">
        <v>1726</v>
      </c>
      <c r="I85" t="s">
        <v>1727</v>
      </c>
    </row>
    <row r="86" spans="8:9">
      <c r="H86" t="s">
        <v>1728</v>
      </c>
      <c r="I86" t="s">
        <v>1729</v>
      </c>
    </row>
    <row r="87" spans="8:9">
      <c r="H87" t="s">
        <v>1730</v>
      </c>
      <c r="I87" t="s">
        <v>1731</v>
      </c>
    </row>
    <row r="88" spans="8:9">
      <c r="H88" t="s">
        <v>1732</v>
      </c>
      <c r="I88" t="s">
        <v>1733</v>
      </c>
    </row>
    <row r="89" spans="8:9">
      <c r="H89" t="s">
        <v>1734</v>
      </c>
      <c r="I89" t="s">
        <v>1735</v>
      </c>
    </row>
    <row r="90" spans="8:9">
      <c r="H90" t="s">
        <v>1736</v>
      </c>
      <c r="I90" t="s">
        <v>1737</v>
      </c>
    </row>
    <row r="91" spans="8:9">
      <c r="H91" t="s">
        <v>1738</v>
      </c>
      <c r="I91" t="s">
        <v>1739</v>
      </c>
    </row>
    <row r="92" spans="8:9">
      <c r="H92" t="s">
        <v>1740</v>
      </c>
      <c r="I92" t="s">
        <v>1741</v>
      </c>
    </row>
    <row r="93" spans="8:9">
      <c r="H93" t="s">
        <v>1742</v>
      </c>
      <c r="I93" t="s">
        <v>1743</v>
      </c>
    </row>
    <row r="94" spans="8:9">
      <c r="H94" t="s">
        <v>1744</v>
      </c>
      <c r="I94" t="s">
        <v>1745</v>
      </c>
    </row>
    <row r="95" spans="8:9">
      <c r="H95" t="s">
        <v>1746</v>
      </c>
      <c r="I95" t="s">
        <v>1747</v>
      </c>
    </row>
    <row r="96" spans="8:9">
      <c r="H96" t="s">
        <v>1748</v>
      </c>
      <c r="I96" t="s">
        <v>1749</v>
      </c>
    </row>
    <row r="97" spans="8:9">
      <c r="H97" t="s">
        <v>1750</v>
      </c>
      <c r="I97" t="s">
        <v>1751</v>
      </c>
    </row>
    <row r="98" spans="8:9">
      <c r="H98" t="s">
        <v>1752</v>
      </c>
      <c r="I98" t="s">
        <v>1753</v>
      </c>
    </row>
    <row r="99" spans="8:9">
      <c r="H99" t="s">
        <v>1754</v>
      </c>
      <c r="I99" t="s">
        <v>1755</v>
      </c>
    </row>
    <row r="100" spans="8:9">
      <c r="H100" t="s">
        <v>1756</v>
      </c>
      <c r="I100" t="s">
        <v>1757</v>
      </c>
    </row>
    <row r="101" spans="8:9">
      <c r="H101" t="s">
        <v>1758</v>
      </c>
      <c r="I101" t="s">
        <v>1759</v>
      </c>
    </row>
    <row r="102" spans="8:9">
      <c r="H102" t="s">
        <v>1760</v>
      </c>
      <c r="I102" t="s">
        <v>1761</v>
      </c>
    </row>
    <row r="103" spans="8:9">
      <c r="H103" t="s">
        <v>1762</v>
      </c>
      <c r="I103" t="s">
        <v>1763</v>
      </c>
    </row>
    <row r="104" spans="8:9">
      <c r="H104" t="s">
        <v>1764</v>
      </c>
      <c r="I104" t="s">
        <v>1765</v>
      </c>
    </row>
    <row r="105" spans="8:9">
      <c r="H105" t="s">
        <v>1766</v>
      </c>
      <c r="I105" t="s">
        <v>1767</v>
      </c>
    </row>
    <row r="106" spans="8:9">
      <c r="H106" t="s">
        <v>1768</v>
      </c>
      <c r="I106" t="s">
        <v>1769</v>
      </c>
    </row>
    <row r="107" spans="8:9">
      <c r="H107" t="s">
        <v>1770</v>
      </c>
      <c r="I107" t="s">
        <v>1771</v>
      </c>
    </row>
    <row r="108" spans="8:9">
      <c r="H108" t="s">
        <v>1772</v>
      </c>
      <c r="I108" t="s">
        <v>1773</v>
      </c>
    </row>
    <row r="109" spans="8:9">
      <c r="H109" t="s">
        <v>1774</v>
      </c>
      <c r="I109" t="s">
        <v>1775</v>
      </c>
    </row>
    <row r="110" spans="8:9">
      <c r="H110" t="s">
        <v>1776</v>
      </c>
      <c r="I110" t="s">
        <v>1777</v>
      </c>
    </row>
    <row r="111" spans="8:9">
      <c r="H111" t="s">
        <v>1778</v>
      </c>
      <c r="I111" t="s">
        <v>1779</v>
      </c>
    </row>
    <row r="112" spans="8:9">
      <c r="H112" t="s">
        <v>1780</v>
      </c>
      <c r="I112" t="s">
        <v>1781</v>
      </c>
    </row>
    <row r="113" spans="8:9">
      <c r="H113" t="s">
        <v>1782</v>
      </c>
      <c r="I113" t="s">
        <v>1783</v>
      </c>
    </row>
    <row r="114" spans="8:9">
      <c r="H114" t="s">
        <v>1784</v>
      </c>
      <c r="I114" t="s">
        <v>1785</v>
      </c>
    </row>
    <row r="115" spans="8:9">
      <c r="H115" t="s">
        <v>1786</v>
      </c>
      <c r="I115" t="s">
        <v>1787</v>
      </c>
    </row>
    <row r="116" spans="8:9">
      <c r="H116" t="s">
        <v>1788</v>
      </c>
      <c r="I116" t="s">
        <v>1789</v>
      </c>
    </row>
    <row r="117" spans="8:9">
      <c r="H117" t="s">
        <v>1790</v>
      </c>
      <c r="I117" t="s">
        <v>1791</v>
      </c>
    </row>
    <row r="118" spans="8:9">
      <c r="H118" t="s">
        <v>1792</v>
      </c>
      <c r="I118" t="s">
        <v>1793</v>
      </c>
    </row>
    <row r="119" spans="9:9">
      <c r="I119" t="s">
        <v>1794</v>
      </c>
    </row>
    <row r="120" spans="9:9">
      <c r="I120" t="s">
        <v>1795</v>
      </c>
    </row>
    <row r="121" spans="9:9">
      <c r="I121" t="s">
        <v>1796</v>
      </c>
    </row>
    <row r="122" spans="9:9">
      <c r="I122" t="s">
        <v>1797</v>
      </c>
    </row>
    <row r="123" spans="9:9">
      <c r="I123" t="s">
        <v>1798</v>
      </c>
    </row>
    <row r="124" spans="9:9">
      <c r="I124" t="s">
        <v>1799</v>
      </c>
    </row>
    <row r="125" spans="9:9">
      <c r="I125" t="s">
        <v>1800</v>
      </c>
    </row>
    <row r="126" spans="9:9">
      <c r="I126" t="s">
        <v>1801</v>
      </c>
    </row>
    <row r="127" spans="9:9">
      <c r="I127" t="s">
        <v>1802</v>
      </c>
    </row>
    <row r="128" spans="9:9">
      <c r="I128" t="s">
        <v>1803</v>
      </c>
    </row>
    <row r="129" spans="9:9">
      <c r="I129" t="s">
        <v>1804</v>
      </c>
    </row>
    <row r="130" spans="9:9">
      <c r="I130" t="s">
        <v>1805</v>
      </c>
    </row>
    <row r="131" spans="9:9">
      <c r="I131" t="s">
        <v>1806</v>
      </c>
    </row>
    <row r="132" spans="9:9">
      <c r="I132" t="s">
        <v>1807</v>
      </c>
    </row>
    <row r="133" spans="9:9">
      <c r="I133" t="s">
        <v>1808</v>
      </c>
    </row>
    <row r="134" spans="9:9">
      <c r="I134" t="s">
        <v>1809</v>
      </c>
    </row>
    <row r="135" spans="9:9">
      <c r="I135" t="s">
        <v>1810</v>
      </c>
    </row>
    <row r="136" spans="9:9">
      <c r="I136" t="s">
        <v>1811</v>
      </c>
    </row>
    <row r="137" spans="9:9">
      <c r="I137" t="s">
        <v>1812</v>
      </c>
    </row>
    <row r="138" spans="9:9">
      <c r="I138" t="s">
        <v>1813</v>
      </c>
    </row>
    <row r="139" spans="9:9">
      <c r="I139" t="s">
        <v>1814</v>
      </c>
    </row>
    <row r="140" spans="9:9">
      <c r="I140" t="s">
        <v>1815</v>
      </c>
    </row>
    <row r="141" spans="9:9">
      <c r="I141" t="s">
        <v>1816</v>
      </c>
    </row>
    <row r="142" spans="9:9">
      <c r="I142" t="s">
        <v>1817</v>
      </c>
    </row>
    <row r="143" spans="9:9">
      <c r="I143" t="s">
        <v>1818</v>
      </c>
    </row>
    <row r="144" spans="9:9">
      <c r="I144" t="s">
        <v>1819</v>
      </c>
    </row>
    <row r="145" spans="9:9">
      <c r="I145" t="s">
        <v>1820</v>
      </c>
    </row>
    <row r="146" spans="9:9">
      <c r="I146" t="s">
        <v>1821</v>
      </c>
    </row>
    <row r="147" spans="9:9">
      <c r="I147" t="s">
        <v>1822</v>
      </c>
    </row>
    <row r="148" spans="9:9">
      <c r="I148" t="s">
        <v>1823</v>
      </c>
    </row>
    <row r="149" spans="9:9">
      <c r="I149" t="s">
        <v>1824</v>
      </c>
    </row>
    <row r="150" spans="9:9">
      <c r="I150" t="s">
        <v>1825</v>
      </c>
    </row>
    <row r="151" spans="9:9">
      <c r="I151" t="s">
        <v>1826</v>
      </c>
    </row>
    <row r="152" spans="9:9">
      <c r="I152" t="s">
        <v>1827</v>
      </c>
    </row>
    <row r="153" spans="9:9">
      <c r="I153" t="s">
        <v>1828</v>
      </c>
    </row>
    <row r="154" spans="9:9">
      <c r="I154" t="s">
        <v>1829</v>
      </c>
    </row>
    <row r="155" spans="9:9">
      <c r="I155" t="s">
        <v>1830</v>
      </c>
    </row>
    <row r="156" spans="9:9">
      <c r="I156" t="s">
        <v>1831</v>
      </c>
    </row>
    <row r="157" spans="9:9">
      <c r="I157" t="s">
        <v>1832</v>
      </c>
    </row>
    <row r="158" spans="9:9">
      <c r="I158" t="s">
        <v>1833</v>
      </c>
    </row>
    <row r="159" spans="9:9">
      <c r="I159" t="s">
        <v>1834</v>
      </c>
    </row>
    <row r="160" spans="9:9">
      <c r="I160" t="s">
        <v>1835</v>
      </c>
    </row>
    <row r="161" spans="9:9">
      <c r="I161" t="s">
        <v>1836</v>
      </c>
    </row>
    <row r="162" spans="9:9">
      <c r="I162" t="s">
        <v>1837</v>
      </c>
    </row>
    <row r="163" spans="9:9">
      <c r="I163" t="s">
        <v>1838</v>
      </c>
    </row>
    <row r="164" spans="9:9">
      <c r="I164" t="s">
        <v>1839</v>
      </c>
    </row>
    <row r="165" spans="9:9">
      <c r="I165" t="s">
        <v>1840</v>
      </c>
    </row>
    <row r="166" spans="9:9">
      <c r="I166" t="s">
        <v>1841</v>
      </c>
    </row>
    <row r="167" spans="9:9">
      <c r="I167" t="s">
        <v>1842</v>
      </c>
    </row>
    <row r="168" spans="9:9">
      <c r="I168" t="s">
        <v>1843</v>
      </c>
    </row>
    <row r="169" spans="9:9">
      <c r="I169" t="s">
        <v>1844</v>
      </c>
    </row>
    <row r="170" spans="9:9">
      <c r="I170" t="s">
        <v>1845</v>
      </c>
    </row>
    <row r="171" spans="9:9">
      <c r="I171" t="s">
        <v>1846</v>
      </c>
    </row>
    <row r="172" spans="9:9">
      <c r="I172" t="s">
        <v>1847</v>
      </c>
    </row>
    <row r="173" spans="9:9">
      <c r="I173" t="s">
        <v>1848</v>
      </c>
    </row>
    <row r="174" spans="9:9">
      <c r="I174" t="s">
        <v>1849</v>
      </c>
    </row>
    <row r="175" spans="9:9">
      <c r="I175" t="s">
        <v>1850</v>
      </c>
    </row>
    <row r="176" spans="9:9">
      <c r="I176" t="s">
        <v>1851</v>
      </c>
    </row>
    <row r="177" spans="9:9">
      <c r="I177" t="s">
        <v>1852</v>
      </c>
    </row>
    <row r="178" spans="9:9">
      <c r="I178" t="s">
        <v>1853</v>
      </c>
    </row>
    <row r="179" spans="9:9">
      <c r="I179" t="s">
        <v>1854</v>
      </c>
    </row>
    <row r="180" spans="9:9">
      <c r="I180" t="s">
        <v>1855</v>
      </c>
    </row>
    <row r="181" spans="9:9">
      <c r="I181" t="s">
        <v>1856</v>
      </c>
    </row>
    <row r="182" spans="9:9">
      <c r="I182" t="s">
        <v>1857</v>
      </c>
    </row>
    <row r="183" spans="9:9">
      <c r="I183" t="s">
        <v>1858</v>
      </c>
    </row>
    <row r="184" spans="9:9">
      <c r="I184" t="s">
        <v>1859</v>
      </c>
    </row>
    <row r="185" spans="9:9">
      <c r="I185" t="s">
        <v>1860</v>
      </c>
    </row>
    <row r="186" spans="9:9">
      <c r="I186" t="s">
        <v>1861</v>
      </c>
    </row>
    <row r="187" spans="9:9">
      <c r="I187" t="s">
        <v>1862</v>
      </c>
    </row>
    <row r="188" spans="9:9">
      <c r="I188" t="s">
        <v>1863</v>
      </c>
    </row>
    <row r="189" spans="9:9">
      <c r="I189" t="s">
        <v>1864</v>
      </c>
    </row>
    <row r="190" spans="9:9">
      <c r="I190" t="s">
        <v>1865</v>
      </c>
    </row>
    <row r="191" spans="9:9">
      <c r="I191" t="s">
        <v>1866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0"/>
  <sheetViews>
    <sheetView workbookViewId="0">
      <pane xSplit="4" ySplit="9" topLeftCell="E43" activePane="bottomRight" state="frozen"/>
      <selection/>
      <selection pane="topRight"/>
      <selection pane="bottomLeft"/>
      <selection pane="bottomRight" activeCell="D54" sqref="D54"/>
    </sheetView>
  </sheetViews>
  <sheetFormatPr defaultColWidth="9" defaultRowHeight="13.5"/>
  <cols>
    <col min="1" max="3" width="3.25833333333333" customWidth="1"/>
    <col min="4" max="4" width="32.7583333333333" customWidth="1"/>
    <col min="5" max="8" width="18.7583333333333" customWidth="1"/>
    <col min="9" max="9" width="17.8833333333333" customWidth="1"/>
    <col min="10" max="12" width="18.7583333333333" customWidth="1"/>
  </cols>
  <sheetData>
    <row r="1" ht="27" spans="7:7">
      <c r="G1" s="325" t="s">
        <v>131</v>
      </c>
    </row>
    <row r="2" ht="14.25" spans="12:12">
      <c r="L2" s="306" t="s">
        <v>132</v>
      </c>
    </row>
    <row r="3" ht="14.25" spans="1:12">
      <c r="A3" s="306" t="s">
        <v>2</v>
      </c>
      <c r="L3" s="306" t="s">
        <v>3</v>
      </c>
    </row>
    <row r="4" ht="19.5" customHeight="1" spans="1:12">
      <c r="A4" s="307" t="s">
        <v>6</v>
      </c>
      <c r="B4" s="307"/>
      <c r="C4" s="307"/>
      <c r="D4" s="307"/>
      <c r="E4" s="317" t="s">
        <v>109</v>
      </c>
      <c r="F4" s="317" t="s">
        <v>133</v>
      </c>
      <c r="G4" s="317" t="s">
        <v>134</v>
      </c>
      <c r="H4" s="317" t="s">
        <v>135</v>
      </c>
      <c r="I4" s="317"/>
      <c r="J4" s="317" t="s">
        <v>136</v>
      </c>
      <c r="K4" s="317" t="s">
        <v>137</v>
      </c>
      <c r="L4" s="317" t="s">
        <v>138</v>
      </c>
    </row>
    <row r="5" ht="19.5" customHeight="1" spans="1:12">
      <c r="A5" s="317" t="s">
        <v>139</v>
      </c>
      <c r="B5" s="317"/>
      <c r="C5" s="317"/>
      <c r="D5" s="307" t="s">
        <v>140</v>
      </c>
      <c r="E5" s="317"/>
      <c r="F5" s="317"/>
      <c r="G5" s="317"/>
      <c r="H5" s="317" t="s">
        <v>141</v>
      </c>
      <c r="I5" s="317" t="s">
        <v>142</v>
      </c>
      <c r="J5" s="317"/>
      <c r="K5" s="317"/>
      <c r="L5" s="317" t="s">
        <v>141</v>
      </c>
    </row>
    <row r="6" ht="19.5" customHeight="1" spans="1:12">
      <c r="A6" s="317"/>
      <c r="B6" s="317"/>
      <c r="C6" s="317"/>
      <c r="D6" s="307"/>
      <c r="E6" s="317"/>
      <c r="F6" s="317"/>
      <c r="G6" s="317"/>
      <c r="H6" s="317"/>
      <c r="I6" s="317"/>
      <c r="J6" s="317"/>
      <c r="K6" s="317"/>
      <c r="L6" s="317"/>
    </row>
    <row r="7" ht="19.5" customHeight="1" spans="1:12">
      <c r="A7" s="317"/>
      <c r="B7" s="317"/>
      <c r="C7" s="317"/>
      <c r="D7" s="307"/>
      <c r="E7" s="317"/>
      <c r="F7" s="317"/>
      <c r="G7" s="317"/>
      <c r="H7" s="317"/>
      <c r="I7" s="317"/>
      <c r="J7" s="317"/>
      <c r="K7" s="317"/>
      <c r="L7" s="317"/>
    </row>
    <row r="8" ht="19.5" customHeight="1" spans="1:12">
      <c r="A8" s="307" t="s">
        <v>143</v>
      </c>
      <c r="B8" s="307" t="s">
        <v>144</v>
      </c>
      <c r="C8" s="307" t="s">
        <v>145</v>
      </c>
      <c r="D8" s="307" t="s">
        <v>10</v>
      </c>
      <c r="E8" s="317" t="s">
        <v>11</v>
      </c>
      <c r="F8" s="317" t="s">
        <v>12</v>
      </c>
      <c r="G8" s="317" t="s">
        <v>22</v>
      </c>
      <c r="H8" s="317" t="s">
        <v>26</v>
      </c>
      <c r="I8" s="317" t="s">
        <v>31</v>
      </c>
      <c r="J8" s="317" t="s">
        <v>37</v>
      </c>
      <c r="K8" s="317" t="s">
        <v>41</v>
      </c>
      <c r="L8" s="317" t="s">
        <v>46</v>
      </c>
    </row>
    <row r="9" ht="19.5" customHeight="1" spans="1:12">
      <c r="A9" s="307"/>
      <c r="B9" s="307"/>
      <c r="C9" s="307"/>
      <c r="D9" s="307" t="s">
        <v>146</v>
      </c>
      <c r="E9" s="326" t="s">
        <v>111</v>
      </c>
      <c r="F9" s="326" t="s">
        <v>147</v>
      </c>
      <c r="G9" s="326" t="s">
        <v>27</v>
      </c>
      <c r="H9" s="326" t="s">
        <v>32</v>
      </c>
      <c r="I9" s="326" t="s">
        <v>32</v>
      </c>
      <c r="J9" s="326" t="s">
        <v>27</v>
      </c>
      <c r="K9" s="326" t="s">
        <v>27</v>
      </c>
      <c r="L9" s="326" t="s">
        <v>47</v>
      </c>
    </row>
    <row r="10" ht="19.5" customHeight="1" spans="1:12">
      <c r="A10" s="327" t="s">
        <v>148</v>
      </c>
      <c r="B10" s="327"/>
      <c r="C10" s="327"/>
      <c r="D10" s="327" t="s">
        <v>149</v>
      </c>
      <c r="E10" s="326" t="s">
        <v>150</v>
      </c>
      <c r="F10" s="326" t="s">
        <v>151</v>
      </c>
      <c r="G10" s="326" t="s">
        <v>27</v>
      </c>
      <c r="H10" s="326" t="s">
        <v>32</v>
      </c>
      <c r="I10" s="326" t="s">
        <v>32</v>
      </c>
      <c r="J10" s="326" t="s">
        <v>27</v>
      </c>
      <c r="K10" s="326" t="s">
        <v>27</v>
      </c>
      <c r="L10" s="326" t="s">
        <v>152</v>
      </c>
    </row>
    <row r="11" ht="19.5" customHeight="1" spans="1:12">
      <c r="A11" s="327" t="s">
        <v>153</v>
      </c>
      <c r="B11" s="327"/>
      <c r="C11" s="327"/>
      <c r="D11" s="327" t="s">
        <v>154</v>
      </c>
      <c r="E11" s="326" t="s">
        <v>155</v>
      </c>
      <c r="F11" s="326" t="s">
        <v>156</v>
      </c>
      <c r="G11" s="326" t="s">
        <v>27</v>
      </c>
      <c r="H11" s="326" t="s">
        <v>27</v>
      </c>
      <c r="I11" s="326"/>
      <c r="J11" s="326" t="s">
        <v>27</v>
      </c>
      <c r="K11" s="326" t="s">
        <v>27</v>
      </c>
      <c r="L11" s="326" t="s">
        <v>157</v>
      </c>
    </row>
    <row r="12" ht="19.5" customHeight="1" spans="1:12">
      <c r="A12" s="327" t="s">
        <v>158</v>
      </c>
      <c r="B12" s="327"/>
      <c r="C12" s="327"/>
      <c r="D12" s="327" t="s">
        <v>159</v>
      </c>
      <c r="E12" s="326" t="s">
        <v>160</v>
      </c>
      <c r="F12" s="326" t="s">
        <v>160</v>
      </c>
      <c r="G12" s="326" t="s">
        <v>27</v>
      </c>
      <c r="H12" s="326" t="s">
        <v>27</v>
      </c>
      <c r="I12" s="326"/>
      <c r="J12" s="326" t="s">
        <v>27</v>
      </c>
      <c r="K12" s="326" t="s">
        <v>27</v>
      </c>
      <c r="L12" s="326" t="s">
        <v>27</v>
      </c>
    </row>
    <row r="13" ht="19.5" customHeight="1" spans="1:12">
      <c r="A13" s="327" t="s">
        <v>161</v>
      </c>
      <c r="B13" s="327"/>
      <c r="C13" s="327"/>
      <c r="D13" s="327" t="s">
        <v>162</v>
      </c>
      <c r="E13" s="326" t="s">
        <v>163</v>
      </c>
      <c r="F13" s="326" t="s">
        <v>164</v>
      </c>
      <c r="G13" s="326" t="s">
        <v>27</v>
      </c>
      <c r="H13" s="326" t="s">
        <v>27</v>
      </c>
      <c r="I13" s="326"/>
      <c r="J13" s="326" t="s">
        <v>27</v>
      </c>
      <c r="K13" s="326" t="s">
        <v>27</v>
      </c>
      <c r="L13" s="326" t="s">
        <v>157</v>
      </c>
    </row>
    <row r="14" ht="19.5" customHeight="1" spans="1:12">
      <c r="A14" s="327" t="s">
        <v>165</v>
      </c>
      <c r="B14" s="327"/>
      <c r="C14" s="327"/>
      <c r="D14" s="327" t="s">
        <v>166</v>
      </c>
      <c r="E14" s="326" t="s">
        <v>167</v>
      </c>
      <c r="F14" s="326" t="s">
        <v>168</v>
      </c>
      <c r="G14" s="326" t="s">
        <v>27</v>
      </c>
      <c r="H14" s="326" t="s">
        <v>169</v>
      </c>
      <c r="I14" s="326" t="s">
        <v>169</v>
      </c>
      <c r="J14" s="326" t="s">
        <v>27</v>
      </c>
      <c r="K14" s="326" t="s">
        <v>27</v>
      </c>
      <c r="L14" s="326" t="s">
        <v>170</v>
      </c>
    </row>
    <row r="15" ht="19.5" customHeight="1" spans="1:12">
      <c r="A15" s="327" t="s">
        <v>171</v>
      </c>
      <c r="B15" s="327"/>
      <c r="C15" s="327"/>
      <c r="D15" s="327" t="s">
        <v>172</v>
      </c>
      <c r="E15" s="326" t="s">
        <v>173</v>
      </c>
      <c r="F15" s="326" t="s">
        <v>174</v>
      </c>
      <c r="G15" s="326" t="s">
        <v>27</v>
      </c>
      <c r="H15" s="326" t="s">
        <v>175</v>
      </c>
      <c r="I15" s="326" t="s">
        <v>175</v>
      </c>
      <c r="J15" s="326" t="s">
        <v>27</v>
      </c>
      <c r="K15" s="326" t="s">
        <v>27</v>
      </c>
      <c r="L15" s="326" t="s">
        <v>27</v>
      </c>
    </row>
    <row r="16" ht="19.5" customHeight="1" spans="1:12">
      <c r="A16" s="327" t="s">
        <v>176</v>
      </c>
      <c r="B16" s="327"/>
      <c r="C16" s="327"/>
      <c r="D16" s="327" t="s">
        <v>177</v>
      </c>
      <c r="E16" s="326" t="s">
        <v>178</v>
      </c>
      <c r="F16" s="326" t="s">
        <v>178</v>
      </c>
      <c r="G16" s="326" t="s">
        <v>27</v>
      </c>
      <c r="H16" s="326" t="s">
        <v>27</v>
      </c>
      <c r="I16" s="326"/>
      <c r="J16" s="326" t="s">
        <v>27</v>
      </c>
      <c r="K16" s="326" t="s">
        <v>27</v>
      </c>
      <c r="L16" s="326" t="s">
        <v>27</v>
      </c>
    </row>
    <row r="17" ht="19.5" customHeight="1" spans="1:12">
      <c r="A17" s="327" t="s">
        <v>179</v>
      </c>
      <c r="B17" s="327"/>
      <c r="C17" s="327"/>
      <c r="D17" s="327" t="s">
        <v>180</v>
      </c>
      <c r="E17" s="326" t="s">
        <v>181</v>
      </c>
      <c r="F17" s="326" t="s">
        <v>181</v>
      </c>
      <c r="G17" s="326" t="s">
        <v>27</v>
      </c>
      <c r="H17" s="326" t="s">
        <v>27</v>
      </c>
      <c r="I17" s="326"/>
      <c r="J17" s="326" t="s">
        <v>27</v>
      </c>
      <c r="K17" s="326" t="s">
        <v>27</v>
      </c>
      <c r="L17" s="326" t="s">
        <v>27</v>
      </c>
    </row>
    <row r="18" ht="19.5" customHeight="1" spans="1:12">
      <c r="A18" s="327" t="s">
        <v>182</v>
      </c>
      <c r="B18" s="327"/>
      <c r="C18" s="327"/>
      <c r="D18" s="327" t="s">
        <v>183</v>
      </c>
      <c r="E18" s="326" t="s">
        <v>184</v>
      </c>
      <c r="F18" s="326" t="s">
        <v>185</v>
      </c>
      <c r="G18" s="326" t="s">
        <v>27</v>
      </c>
      <c r="H18" s="326" t="s">
        <v>186</v>
      </c>
      <c r="I18" s="326" t="s">
        <v>186</v>
      </c>
      <c r="J18" s="326" t="s">
        <v>27</v>
      </c>
      <c r="K18" s="326" t="s">
        <v>27</v>
      </c>
      <c r="L18" s="326" t="s">
        <v>27</v>
      </c>
    </row>
    <row r="19" ht="19.5" customHeight="1" spans="1:12">
      <c r="A19" s="327" t="s">
        <v>187</v>
      </c>
      <c r="B19" s="327"/>
      <c r="C19" s="327"/>
      <c r="D19" s="327" t="s">
        <v>188</v>
      </c>
      <c r="E19" s="326" t="s">
        <v>189</v>
      </c>
      <c r="F19" s="326" t="s">
        <v>189</v>
      </c>
      <c r="G19" s="326" t="s">
        <v>27</v>
      </c>
      <c r="H19" s="326" t="s">
        <v>27</v>
      </c>
      <c r="I19" s="326"/>
      <c r="J19" s="326" t="s">
        <v>27</v>
      </c>
      <c r="K19" s="326" t="s">
        <v>27</v>
      </c>
      <c r="L19" s="326" t="s">
        <v>27</v>
      </c>
    </row>
    <row r="20" ht="19.5" customHeight="1" spans="1:12">
      <c r="A20" s="327" t="s">
        <v>190</v>
      </c>
      <c r="B20" s="327"/>
      <c r="C20" s="327"/>
      <c r="D20" s="327" t="s">
        <v>191</v>
      </c>
      <c r="E20" s="326" t="s">
        <v>192</v>
      </c>
      <c r="F20" s="326" t="s">
        <v>193</v>
      </c>
      <c r="G20" s="326" t="s">
        <v>27</v>
      </c>
      <c r="H20" s="326" t="s">
        <v>27</v>
      </c>
      <c r="I20" s="326"/>
      <c r="J20" s="326" t="s">
        <v>27</v>
      </c>
      <c r="K20" s="326" t="s">
        <v>27</v>
      </c>
      <c r="L20" s="326" t="s">
        <v>170</v>
      </c>
    </row>
    <row r="21" ht="19.5" customHeight="1" spans="1:12">
      <c r="A21" s="327" t="s">
        <v>194</v>
      </c>
      <c r="B21" s="327"/>
      <c r="C21" s="327"/>
      <c r="D21" s="327" t="s">
        <v>195</v>
      </c>
      <c r="E21" s="326" t="s">
        <v>196</v>
      </c>
      <c r="F21" s="326" t="s">
        <v>197</v>
      </c>
      <c r="G21" s="326" t="s">
        <v>27</v>
      </c>
      <c r="H21" s="326" t="s">
        <v>198</v>
      </c>
      <c r="I21" s="326" t="s">
        <v>198</v>
      </c>
      <c r="J21" s="326" t="s">
        <v>27</v>
      </c>
      <c r="K21" s="326" t="s">
        <v>27</v>
      </c>
      <c r="L21" s="326" t="s">
        <v>199</v>
      </c>
    </row>
    <row r="22" ht="19.5" customHeight="1" spans="1:12">
      <c r="A22" s="327" t="s">
        <v>200</v>
      </c>
      <c r="B22" s="327"/>
      <c r="C22" s="327"/>
      <c r="D22" s="327" t="s">
        <v>201</v>
      </c>
      <c r="E22" s="326" t="s">
        <v>196</v>
      </c>
      <c r="F22" s="326" t="s">
        <v>197</v>
      </c>
      <c r="G22" s="326" t="s">
        <v>27</v>
      </c>
      <c r="H22" s="326" t="s">
        <v>198</v>
      </c>
      <c r="I22" s="326" t="s">
        <v>198</v>
      </c>
      <c r="J22" s="326" t="s">
        <v>27</v>
      </c>
      <c r="K22" s="326" t="s">
        <v>27</v>
      </c>
      <c r="L22" s="326" t="s">
        <v>199</v>
      </c>
    </row>
    <row r="23" ht="19.5" customHeight="1" spans="1:12">
      <c r="A23" s="327" t="s">
        <v>202</v>
      </c>
      <c r="B23" s="327"/>
      <c r="C23" s="327"/>
      <c r="D23" s="327" t="s">
        <v>203</v>
      </c>
      <c r="E23" s="326" t="s">
        <v>204</v>
      </c>
      <c r="F23" s="326" t="s">
        <v>204</v>
      </c>
      <c r="G23" s="326" t="s">
        <v>27</v>
      </c>
      <c r="H23" s="326" t="s">
        <v>27</v>
      </c>
      <c r="I23" s="326"/>
      <c r="J23" s="326" t="s">
        <v>27</v>
      </c>
      <c r="K23" s="326" t="s">
        <v>27</v>
      </c>
      <c r="L23" s="326" t="s">
        <v>27</v>
      </c>
    </row>
    <row r="24" ht="19.5" customHeight="1" spans="1:12">
      <c r="A24" s="327" t="s">
        <v>205</v>
      </c>
      <c r="B24" s="327"/>
      <c r="C24" s="327"/>
      <c r="D24" s="327" t="s">
        <v>206</v>
      </c>
      <c r="E24" s="326" t="s">
        <v>204</v>
      </c>
      <c r="F24" s="326" t="s">
        <v>204</v>
      </c>
      <c r="G24" s="326" t="s">
        <v>27</v>
      </c>
      <c r="H24" s="326" t="s">
        <v>27</v>
      </c>
      <c r="I24" s="326"/>
      <c r="J24" s="326" t="s">
        <v>27</v>
      </c>
      <c r="K24" s="326" t="s">
        <v>27</v>
      </c>
      <c r="L24" s="326" t="s">
        <v>27</v>
      </c>
    </row>
    <row r="25" ht="19.5" customHeight="1" spans="1:12">
      <c r="A25" s="327" t="s">
        <v>207</v>
      </c>
      <c r="B25" s="327"/>
      <c r="C25" s="327"/>
      <c r="D25" s="327" t="s">
        <v>208</v>
      </c>
      <c r="E25" s="326" t="s">
        <v>209</v>
      </c>
      <c r="F25" s="326" t="s">
        <v>209</v>
      </c>
      <c r="G25" s="326" t="s">
        <v>27</v>
      </c>
      <c r="H25" s="326" t="s">
        <v>27</v>
      </c>
      <c r="I25" s="326"/>
      <c r="J25" s="326" t="s">
        <v>27</v>
      </c>
      <c r="K25" s="326" t="s">
        <v>27</v>
      </c>
      <c r="L25" s="326" t="s">
        <v>27</v>
      </c>
    </row>
    <row r="26" ht="19.5" customHeight="1" spans="1:12">
      <c r="A26" s="327" t="s">
        <v>210</v>
      </c>
      <c r="B26" s="327"/>
      <c r="C26" s="327"/>
      <c r="D26" s="327" t="s">
        <v>211</v>
      </c>
      <c r="E26" s="326" t="s">
        <v>209</v>
      </c>
      <c r="F26" s="326" t="s">
        <v>209</v>
      </c>
      <c r="G26" s="326" t="s">
        <v>27</v>
      </c>
      <c r="H26" s="326" t="s">
        <v>27</v>
      </c>
      <c r="I26" s="326"/>
      <c r="J26" s="326" t="s">
        <v>27</v>
      </c>
      <c r="K26" s="326" t="s">
        <v>27</v>
      </c>
      <c r="L26" s="326" t="s">
        <v>27</v>
      </c>
    </row>
    <row r="27" ht="19.5" customHeight="1" spans="1:12">
      <c r="A27" s="327" t="s">
        <v>212</v>
      </c>
      <c r="B27" s="327"/>
      <c r="C27" s="327"/>
      <c r="D27" s="327" t="s">
        <v>213</v>
      </c>
      <c r="E27" s="326" t="s">
        <v>44</v>
      </c>
      <c r="F27" s="326" t="s">
        <v>44</v>
      </c>
      <c r="G27" s="326" t="s">
        <v>27</v>
      </c>
      <c r="H27" s="326" t="s">
        <v>27</v>
      </c>
      <c r="I27" s="326"/>
      <c r="J27" s="326" t="s">
        <v>27</v>
      </c>
      <c r="K27" s="326" t="s">
        <v>27</v>
      </c>
      <c r="L27" s="326" t="s">
        <v>27</v>
      </c>
    </row>
    <row r="28" ht="19.5" customHeight="1" spans="1:12">
      <c r="A28" s="327" t="s">
        <v>214</v>
      </c>
      <c r="B28" s="327"/>
      <c r="C28" s="327"/>
      <c r="D28" s="327" t="s">
        <v>215</v>
      </c>
      <c r="E28" s="326" t="s">
        <v>216</v>
      </c>
      <c r="F28" s="326" t="s">
        <v>216</v>
      </c>
      <c r="G28" s="326" t="s">
        <v>27</v>
      </c>
      <c r="H28" s="326" t="s">
        <v>27</v>
      </c>
      <c r="I28" s="326"/>
      <c r="J28" s="326" t="s">
        <v>27</v>
      </c>
      <c r="K28" s="326" t="s">
        <v>27</v>
      </c>
      <c r="L28" s="326" t="s">
        <v>27</v>
      </c>
    </row>
    <row r="29" ht="19.5" customHeight="1" spans="1:12">
      <c r="A29" s="327" t="s">
        <v>217</v>
      </c>
      <c r="B29" s="327"/>
      <c r="C29" s="327"/>
      <c r="D29" s="327" t="s">
        <v>218</v>
      </c>
      <c r="E29" s="326" t="s">
        <v>219</v>
      </c>
      <c r="F29" s="326" t="s">
        <v>219</v>
      </c>
      <c r="G29" s="326" t="s">
        <v>27</v>
      </c>
      <c r="H29" s="326" t="s">
        <v>27</v>
      </c>
      <c r="I29" s="326"/>
      <c r="J29" s="326" t="s">
        <v>27</v>
      </c>
      <c r="K29" s="326" t="s">
        <v>27</v>
      </c>
      <c r="L29" s="326" t="s">
        <v>27</v>
      </c>
    </row>
    <row r="30" ht="19.5" customHeight="1" spans="1:12">
      <c r="A30" s="327" t="s">
        <v>220</v>
      </c>
      <c r="B30" s="327"/>
      <c r="C30" s="327"/>
      <c r="D30" s="327" t="s">
        <v>221</v>
      </c>
      <c r="E30" s="326" t="s">
        <v>222</v>
      </c>
      <c r="F30" s="326" t="s">
        <v>222</v>
      </c>
      <c r="G30" s="326" t="s">
        <v>27</v>
      </c>
      <c r="H30" s="326" t="s">
        <v>27</v>
      </c>
      <c r="I30" s="326"/>
      <c r="J30" s="326" t="s">
        <v>27</v>
      </c>
      <c r="K30" s="326" t="s">
        <v>27</v>
      </c>
      <c r="L30" s="326" t="s">
        <v>27</v>
      </c>
    </row>
    <row r="31" ht="19.5" customHeight="1" spans="1:12">
      <c r="A31" s="327" t="s">
        <v>223</v>
      </c>
      <c r="B31" s="327"/>
      <c r="C31" s="327"/>
      <c r="D31" s="327" t="s">
        <v>224</v>
      </c>
      <c r="E31" s="326" t="s">
        <v>225</v>
      </c>
      <c r="F31" s="326" t="s">
        <v>225</v>
      </c>
      <c r="G31" s="326" t="s">
        <v>27</v>
      </c>
      <c r="H31" s="326" t="s">
        <v>27</v>
      </c>
      <c r="I31" s="326"/>
      <c r="J31" s="326" t="s">
        <v>27</v>
      </c>
      <c r="K31" s="326" t="s">
        <v>27</v>
      </c>
      <c r="L31" s="326" t="s">
        <v>27</v>
      </c>
    </row>
    <row r="32" ht="19.5" customHeight="1" spans="1:12">
      <c r="A32" s="327" t="s">
        <v>226</v>
      </c>
      <c r="B32" s="327"/>
      <c r="C32" s="327"/>
      <c r="D32" s="327" t="s">
        <v>224</v>
      </c>
      <c r="E32" s="326" t="s">
        <v>225</v>
      </c>
      <c r="F32" s="326" t="s">
        <v>225</v>
      </c>
      <c r="G32" s="326" t="s">
        <v>27</v>
      </c>
      <c r="H32" s="326" t="s">
        <v>27</v>
      </c>
      <c r="I32" s="326"/>
      <c r="J32" s="326" t="s">
        <v>27</v>
      </c>
      <c r="K32" s="326" t="s">
        <v>27</v>
      </c>
      <c r="L32" s="326" t="s">
        <v>27</v>
      </c>
    </row>
    <row r="33" ht="19.5" customHeight="1" spans="1:12">
      <c r="A33" s="327" t="s">
        <v>227</v>
      </c>
      <c r="B33" s="327"/>
      <c r="C33" s="327"/>
      <c r="D33" s="327" t="s">
        <v>228</v>
      </c>
      <c r="E33" s="326" t="s">
        <v>229</v>
      </c>
      <c r="F33" s="326" t="s">
        <v>229</v>
      </c>
      <c r="G33" s="326" t="s">
        <v>27</v>
      </c>
      <c r="H33" s="326" t="s">
        <v>27</v>
      </c>
      <c r="I33" s="326"/>
      <c r="J33" s="326" t="s">
        <v>27</v>
      </c>
      <c r="K33" s="326" t="s">
        <v>27</v>
      </c>
      <c r="L33" s="326" t="s">
        <v>27</v>
      </c>
    </row>
    <row r="34" ht="19.5" customHeight="1" spans="1:12">
      <c r="A34" s="327" t="s">
        <v>230</v>
      </c>
      <c r="B34" s="327"/>
      <c r="C34" s="327"/>
      <c r="D34" s="327" t="s">
        <v>231</v>
      </c>
      <c r="E34" s="326" t="s">
        <v>232</v>
      </c>
      <c r="F34" s="326" t="s">
        <v>232</v>
      </c>
      <c r="G34" s="326" t="s">
        <v>27</v>
      </c>
      <c r="H34" s="326" t="s">
        <v>27</v>
      </c>
      <c r="I34" s="326"/>
      <c r="J34" s="326" t="s">
        <v>27</v>
      </c>
      <c r="K34" s="326" t="s">
        <v>27</v>
      </c>
      <c r="L34" s="326" t="s">
        <v>27</v>
      </c>
    </row>
    <row r="35" ht="19.5" customHeight="1" spans="1:12">
      <c r="A35" s="327" t="s">
        <v>233</v>
      </c>
      <c r="B35" s="327"/>
      <c r="C35" s="327"/>
      <c r="D35" s="327" t="s">
        <v>234</v>
      </c>
      <c r="E35" s="326" t="s">
        <v>235</v>
      </c>
      <c r="F35" s="326" t="s">
        <v>235</v>
      </c>
      <c r="G35" s="326" t="s">
        <v>27</v>
      </c>
      <c r="H35" s="326" t="s">
        <v>27</v>
      </c>
      <c r="I35" s="326"/>
      <c r="J35" s="326" t="s">
        <v>27</v>
      </c>
      <c r="K35" s="326" t="s">
        <v>27</v>
      </c>
      <c r="L35" s="326" t="s">
        <v>27</v>
      </c>
    </row>
    <row r="36" ht="19.5" customHeight="1" spans="1:12">
      <c r="A36" s="327" t="s">
        <v>236</v>
      </c>
      <c r="B36" s="327"/>
      <c r="C36" s="327"/>
      <c r="D36" s="327" t="s">
        <v>237</v>
      </c>
      <c r="E36" s="326" t="s">
        <v>238</v>
      </c>
      <c r="F36" s="326" t="s">
        <v>238</v>
      </c>
      <c r="G36" s="326" t="s">
        <v>27</v>
      </c>
      <c r="H36" s="326" t="s">
        <v>27</v>
      </c>
      <c r="I36" s="326"/>
      <c r="J36" s="326" t="s">
        <v>27</v>
      </c>
      <c r="K36" s="326" t="s">
        <v>27</v>
      </c>
      <c r="L36" s="326" t="s">
        <v>27</v>
      </c>
    </row>
    <row r="37" ht="19.5" customHeight="1" spans="1:12">
      <c r="A37" s="327" t="s">
        <v>239</v>
      </c>
      <c r="B37" s="327"/>
      <c r="C37" s="327"/>
      <c r="D37" s="327" t="s">
        <v>240</v>
      </c>
      <c r="E37" s="326" t="s">
        <v>241</v>
      </c>
      <c r="F37" s="326" t="s">
        <v>241</v>
      </c>
      <c r="G37" s="326" t="s">
        <v>27</v>
      </c>
      <c r="H37" s="326" t="s">
        <v>27</v>
      </c>
      <c r="I37" s="326"/>
      <c r="J37" s="326" t="s">
        <v>27</v>
      </c>
      <c r="K37" s="326" t="s">
        <v>27</v>
      </c>
      <c r="L37" s="326" t="s">
        <v>27</v>
      </c>
    </row>
    <row r="38" ht="19.5" customHeight="1" spans="1:12">
      <c r="A38" s="327" t="s">
        <v>242</v>
      </c>
      <c r="B38" s="327"/>
      <c r="C38" s="327"/>
      <c r="D38" s="327" t="s">
        <v>243</v>
      </c>
      <c r="E38" s="326" t="s">
        <v>244</v>
      </c>
      <c r="F38" s="326" t="s">
        <v>244</v>
      </c>
      <c r="G38" s="326" t="s">
        <v>27</v>
      </c>
      <c r="H38" s="326" t="s">
        <v>27</v>
      </c>
      <c r="I38" s="326"/>
      <c r="J38" s="326" t="s">
        <v>27</v>
      </c>
      <c r="K38" s="326" t="s">
        <v>27</v>
      </c>
      <c r="L38" s="326" t="s">
        <v>27</v>
      </c>
    </row>
    <row r="39" ht="19.5" customHeight="1" spans="1:12">
      <c r="A39" s="327" t="s">
        <v>245</v>
      </c>
      <c r="B39" s="327"/>
      <c r="C39" s="327"/>
      <c r="D39" s="327" t="s">
        <v>246</v>
      </c>
      <c r="E39" s="326" t="s">
        <v>244</v>
      </c>
      <c r="F39" s="326" t="s">
        <v>244</v>
      </c>
      <c r="G39" s="326" t="s">
        <v>27</v>
      </c>
      <c r="H39" s="326" t="s">
        <v>27</v>
      </c>
      <c r="I39" s="326"/>
      <c r="J39" s="326" t="s">
        <v>27</v>
      </c>
      <c r="K39" s="326" t="s">
        <v>27</v>
      </c>
      <c r="L39" s="326" t="s">
        <v>27</v>
      </c>
    </row>
    <row r="40" ht="19.5" customHeight="1" spans="1:12">
      <c r="A40" s="327" t="s">
        <v>247</v>
      </c>
      <c r="B40" s="327"/>
      <c r="C40" s="327"/>
      <c r="D40" s="327" t="s">
        <v>248</v>
      </c>
      <c r="E40" s="326" t="s">
        <v>54</v>
      </c>
      <c r="F40" s="326" t="s">
        <v>54</v>
      </c>
      <c r="G40" s="326" t="s">
        <v>27</v>
      </c>
      <c r="H40" s="326" t="s">
        <v>27</v>
      </c>
      <c r="I40" s="326"/>
      <c r="J40" s="326" t="s">
        <v>27</v>
      </c>
      <c r="K40" s="326" t="s">
        <v>27</v>
      </c>
      <c r="L40" s="326" t="s">
        <v>27</v>
      </c>
    </row>
    <row r="41" ht="19.5" customHeight="1" spans="1:12">
      <c r="A41" s="327" t="s">
        <v>249</v>
      </c>
      <c r="B41" s="327"/>
      <c r="C41" s="327"/>
      <c r="D41" s="327" t="s">
        <v>250</v>
      </c>
      <c r="E41" s="326" t="s">
        <v>54</v>
      </c>
      <c r="F41" s="326" t="s">
        <v>54</v>
      </c>
      <c r="G41" s="326" t="s">
        <v>27</v>
      </c>
      <c r="H41" s="326" t="s">
        <v>27</v>
      </c>
      <c r="I41" s="326"/>
      <c r="J41" s="326" t="s">
        <v>27</v>
      </c>
      <c r="K41" s="326" t="s">
        <v>27</v>
      </c>
      <c r="L41" s="326" t="s">
        <v>27</v>
      </c>
    </row>
    <row r="42" ht="19.5" customHeight="1" spans="1:12">
      <c r="A42" s="327" t="s">
        <v>251</v>
      </c>
      <c r="B42" s="327"/>
      <c r="C42" s="327"/>
      <c r="D42" s="327" t="s">
        <v>252</v>
      </c>
      <c r="E42" s="326" t="s">
        <v>253</v>
      </c>
      <c r="F42" s="326" t="s">
        <v>253</v>
      </c>
      <c r="G42" s="326" t="s">
        <v>27</v>
      </c>
      <c r="H42" s="326" t="s">
        <v>27</v>
      </c>
      <c r="I42" s="326"/>
      <c r="J42" s="326" t="s">
        <v>27</v>
      </c>
      <c r="K42" s="326" t="s">
        <v>27</v>
      </c>
      <c r="L42" s="326" t="s">
        <v>27</v>
      </c>
    </row>
    <row r="43" ht="19.5" customHeight="1" spans="1:12">
      <c r="A43" s="327" t="s">
        <v>254</v>
      </c>
      <c r="B43" s="327"/>
      <c r="C43" s="327"/>
      <c r="D43" s="327" t="s">
        <v>255</v>
      </c>
      <c r="E43" s="326" t="s">
        <v>256</v>
      </c>
      <c r="F43" s="326" t="s">
        <v>256</v>
      </c>
      <c r="G43" s="326" t="s">
        <v>27</v>
      </c>
      <c r="H43" s="326" t="s">
        <v>27</v>
      </c>
      <c r="I43" s="326"/>
      <c r="J43" s="326" t="s">
        <v>27</v>
      </c>
      <c r="K43" s="326" t="s">
        <v>27</v>
      </c>
      <c r="L43" s="326" t="s">
        <v>27</v>
      </c>
    </row>
    <row r="44" ht="19.5" customHeight="1" spans="1:12">
      <c r="A44" s="327" t="s">
        <v>257</v>
      </c>
      <c r="B44" s="327"/>
      <c r="C44" s="327"/>
      <c r="D44" s="327" t="s">
        <v>258</v>
      </c>
      <c r="E44" s="326" t="s">
        <v>259</v>
      </c>
      <c r="F44" s="326" t="s">
        <v>259</v>
      </c>
      <c r="G44" s="326" t="s">
        <v>27</v>
      </c>
      <c r="H44" s="326" t="s">
        <v>27</v>
      </c>
      <c r="I44" s="326"/>
      <c r="J44" s="326" t="s">
        <v>27</v>
      </c>
      <c r="K44" s="326" t="s">
        <v>27</v>
      </c>
      <c r="L44" s="326" t="s">
        <v>27</v>
      </c>
    </row>
    <row r="45" ht="19.5" customHeight="1" spans="1:12">
      <c r="A45" s="327" t="s">
        <v>260</v>
      </c>
      <c r="B45" s="327"/>
      <c r="C45" s="327"/>
      <c r="D45" s="327" t="s">
        <v>261</v>
      </c>
      <c r="E45" s="326" t="s">
        <v>64</v>
      </c>
      <c r="F45" s="326" t="s">
        <v>64</v>
      </c>
      <c r="G45" s="326" t="s">
        <v>27</v>
      </c>
      <c r="H45" s="326" t="s">
        <v>27</v>
      </c>
      <c r="I45" s="326"/>
      <c r="J45" s="326" t="s">
        <v>27</v>
      </c>
      <c r="K45" s="326" t="s">
        <v>27</v>
      </c>
      <c r="L45" s="326" t="s">
        <v>27</v>
      </c>
    </row>
    <row r="46" ht="19.5" customHeight="1" spans="1:12">
      <c r="A46" s="327" t="s">
        <v>262</v>
      </c>
      <c r="B46" s="327"/>
      <c r="C46" s="327"/>
      <c r="D46" s="327" t="s">
        <v>263</v>
      </c>
      <c r="E46" s="326" t="s">
        <v>264</v>
      </c>
      <c r="F46" s="326" t="s">
        <v>264</v>
      </c>
      <c r="G46" s="326" t="s">
        <v>27</v>
      </c>
      <c r="H46" s="326" t="s">
        <v>27</v>
      </c>
      <c r="I46" s="326"/>
      <c r="J46" s="326" t="s">
        <v>27</v>
      </c>
      <c r="K46" s="326" t="s">
        <v>27</v>
      </c>
      <c r="L46" s="326" t="s">
        <v>27</v>
      </c>
    </row>
    <row r="47" ht="19.5" customHeight="1" spans="1:12">
      <c r="A47" s="327" t="s">
        <v>265</v>
      </c>
      <c r="B47" s="327"/>
      <c r="C47" s="327"/>
      <c r="D47" s="327" t="s">
        <v>266</v>
      </c>
      <c r="E47" s="326" t="s">
        <v>264</v>
      </c>
      <c r="F47" s="326" t="s">
        <v>264</v>
      </c>
      <c r="G47" s="326" t="s">
        <v>27</v>
      </c>
      <c r="H47" s="326" t="s">
        <v>27</v>
      </c>
      <c r="I47" s="326"/>
      <c r="J47" s="326" t="s">
        <v>27</v>
      </c>
      <c r="K47" s="326" t="s">
        <v>27</v>
      </c>
      <c r="L47" s="326" t="s">
        <v>27</v>
      </c>
    </row>
    <row r="48" ht="19.5" customHeight="1" spans="1:12">
      <c r="A48" s="327" t="s">
        <v>267</v>
      </c>
      <c r="B48" s="327"/>
      <c r="C48" s="327"/>
      <c r="D48" s="327" t="s">
        <v>268</v>
      </c>
      <c r="E48" s="326" t="s">
        <v>269</v>
      </c>
      <c r="F48" s="326" t="s">
        <v>269</v>
      </c>
      <c r="G48" s="326" t="s">
        <v>27</v>
      </c>
      <c r="H48" s="326" t="s">
        <v>27</v>
      </c>
      <c r="I48" s="326"/>
      <c r="J48" s="326" t="s">
        <v>27</v>
      </c>
      <c r="K48" s="326" t="s">
        <v>27</v>
      </c>
      <c r="L48" s="326" t="s">
        <v>27</v>
      </c>
    </row>
    <row r="49" ht="19.5" customHeight="1" spans="1:12">
      <c r="A49" s="327" t="s">
        <v>270</v>
      </c>
      <c r="B49" s="327"/>
      <c r="C49" s="327"/>
      <c r="D49" s="327" t="s">
        <v>271</v>
      </c>
      <c r="E49" s="326" t="s">
        <v>269</v>
      </c>
      <c r="F49" s="326" t="s">
        <v>269</v>
      </c>
      <c r="G49" s="326" t="s">
        <v>27</v>
      </c>
      <c r="H49" s="326" t="s">
        <v>27</v>
      </c>
      <c r="I49" s="326"/>
      <c r="J49" s="326" t="s">
        <v>27</v>
      </c>
      <c r="K49" s="326" t="s">
        <v>27</v>
      </c>
      <c r="L49" s="326" t="s">
        <v>27</v>
      </c>
    </row>
    <row r="50" ht="19.5" customHeight="1" spans="1:12">
      <c r="A50" s="327" t="s">
        <v>272</v>
      </c>
      <c r="B50" s="327"/>
      <c r="C50" s="327"/>
      <c r="D50" s="327" t="s">
        <v>273</v>
      </c>
      <c r="E50" s="326" t="s">
        <v>86</v>
      </c>
      <c r="F50" s="326" t="s">
        <v>86</v>
      </c>
      <c r="G50" s="326" t="s">
        <v>27</v>
      </c>
      <c r="H50" s="326" t="s">
        <v>27</v>
      </c>
      <c r="I50" s="326"/>
      <c r="J50" s="326" t="s">
        <v>27</v>
      </c>
      <c r="K50" s="326" t="s">
        <v>27</v>
      </c>
      <c r="L50" s="326" t="s">
        <v>27</v>
      </c>
    </row>
    <row r="51" ht="19.5" customHeight="1" spans="1:12">
      <c r="A51" s="327" t="s">
        <v>274</v>
      </c>
      <c r="B51" s="327"/>
      <c r="C51" s="327"/>
      <c r="D51" s="327" t="s">
        <v>275</v>
      </c>
      <c r="E51" s="326" t="s">
        <v>86</v>
      </c>
      <c r="F51" s="326" t="s">
        <v>86</v>
      </c>
      <c r="G51" s="326" t="s">
        <v>27</v>
      </c>
      <c r="H51" s="326" t="s">
        <v>27</v>
      </c>
      <c r="I51" s="326"/>
      <c r="J51" s="326" t="s">
        <v>27</v>
      </c>
      <c r="K51" s="326" t="s">
        <v>27</v>
      </c>
      <c r="L51" s="326" t="s">
        <v>27</v>
      </c>
    </row>
    <row r="52" ht="19.5" customHeight="1" spans="1:12">
      <c r="A52" s="327" t="s">
        <v>276</v>
      </c>
      <c r="B52" s="327"/>
      <c r="C52" s="327"/>
      <c r="D52" s="327" t="s">
        <v>277</v>
      </c>
      <c r="E52" s="326" t="s">
        <v>278</v>
      </c>
      <c r="F52" s="326" t="s">
        <v>278</v>
      </c>
      <c r="G52" s="326" t="s">
        <v>27</v>
      </c>
      <c r="H52" s="326" t="s">
        <v>27</v>
      </c>
      <c r="I52" s="326"/>
      <c r="J52" s="326" t="s">
        <v>27</v>
      </c>
      <c r="K52" s="326" t="s">
        <v>27</v>
      </c>
      <c r="L52" s="326" t="s">
        <v>27</v>
      </c>
    </row>
    <row r="53" ht="19.5" customHeight="1" spans="1:12">
      <c r="A53" s="327" t="s">
        <v>279</v>
      </c>
      <c r="B53" s="327"/>
      <c r="C53" s="327"/>
      <c r="D53" s="327" t="s">
        <v>280</v>
      </c>
      <c r="E53" s="326" t="s">
        <v>281</v>
      </c>
      <c r="F53" s="326" t="s">
        <v>281</v>
      </c>
      <c r="G53" s="326" t="s">
        <v>27</v>
      </c>
      <c r="H53" s="326" t="s">
        <v>27</v>
      </c>
      <c r="I53" s="326"/>
      <c r="J53" s="326" t="s">
        <v>27</v>
      </c>
      <c r="K53" s="326" t="s">
        <v>27</v>
      </c>
      <c r="L53" s="326" t="s">
        <v>27</v>
      </c>
    </row>
    <row r="54" ht="19.5" customHeight="1" spans="1:12">
      <c r="A54" s="327" t="s">
        <v>282</v>
      </c>
      <c r="B54" s="327"/>
      <c r="C54" s="327"/>
      <c r="D54" s="327" t="s">
        <v>283</v>
      </c>
      <c r="E54" s="326" t="s">
        <v>284</v>
      </c>
      <c r="F54" s="326" t="s">
        <v>18</v>
      </c>
      <c r="G54" s="326" t="s">
        <v>27</v>
      </c>
      <c r="H54" s="326" t="s">
        <v>27</v>
      </c>
      <c r="I54" s="326"/>
      <c r="J54" s="326" t="s">
        <v>27</v>
      </c>
      <c r="K54" s="326" t="s">
        <v>27</v>
      </c>
      <c r="L54" s="326" t="s">
        <v>285</v>
      </c>
    </row>
    <row r="55" ht="19.5" customHeight="1" spans="1:12">
      <c r="A55" s="327" t="s">
        <v>286</v>
      </c>
      <c r="B55" s="327"/>
      <c r="C55" s="327"/>
      <c r="D55" s="327" t="s">
        <v>287</v>
      </c>
      <c r="E55" s="326" t="s">
        <v>18</v>
      </c>
      <c r="F55" s="326" t="s">
        <v>18</v>
      </c>
      <c r="G55" s="326" t="s">
        <v>27</v>
      </c>
      <c r="H55" s="326" t="s">
        <v>27</v>
      </c>
      <c r="I55" s="326"/>
      <c r="J55" s="326" t="s">
        <v>27</v>
      </c>
      <c r="K55" s="326" t="s">
        <v>27</v>
      </c>
      <c r="L55" s="326" t="s">
        <v>27</v>
      </c>
    </row>
    <row r="56" ht="19.5" customHeight="1" spans="1:12">
      <c r="A56" s="327" t="s">
        <v>288</v>
      </c>
      <c r="B56" s="327"/>
      <c r="C56" s="327"/>
      <c r="D56" s="327" t="s">
        <v>289</v>
      </c>
      <c r="E56" s="326" t="s">
        <v>290</v>
      </c>
      <c r="F56" s="326" t="s">
        <v>290</v>
      </c>
      <c r="G56" s="326" t="s">
        <v>27</v>
      </c>
      <c r="H56" s="326" t="s">
        <v>27</v>
      </c>
      <c r="I56" s="326"/>
      <c r="J56" s="326" t="s">
        <v>27</v>
      </c>
      <c r="K56" s="326" t="s">
        <v>27</v>
      </c>
      <c r="L56" s="326" t="s">
        <v>27</v>
      </c>
    </row>
    <row r="57" ht="19.5" customHeight="1" spans="1:12">
      <c r="A57" s="327" t="s">
        <v>291</v>
      </c>
      <c r="B57" s="327"/>
      <c r="C57" s="327"/>
      <c r="D57" s="327" t="s">
        <v>292</v>
      </c>
      <c r="E57" s="326" t="s">
        <v>293</v>
      </c>
      <c r="F57" s="326" t="s">
        <v>293</v>
      </c>
      <c r="G57" s="326" t="s">
        <v>27</v>
      </c>
      <c r="H57" s="326" t="s">
        <v>27</v>
      </c>
      <c r="I57" s="326"/>
      <c r="J57" s="326" t="s">
        <v>27</v>
      </c>
      <c r="K57" s="326" t="s">
        <v>27</v>
      </c>
      <c r="L57" s="326" t="s">
        <v>27</v>
      </c>
    </row>
    <row r="58" ht="19.5" customHeight="1" spans="1:12">
      <c r="A58" s="327" t="s">
        <v>294</v>
      </c>
      <c r="B58" s="327"/>
      <c r="C58" s="327"/>
      <c r="D58" s="327" t="s">
        <v>283</v>
      </c>
      <c r="E58" s="326" t="s">
        <v>285</v>
      </c>
      <c r="F58" s="326" t="s">
        <v>27</v>
      </c>
      <c r="G58" s="326" t="s">
        <v>27</v>
      </c>
      <c r="H58" s="326" t="s">
        <v>27</v>
      </c>
      <c r="I58" s="326"/>
      <c r="J58" s="326" t="s">
        <v>27</v>
      </c>
      <c r="K58" s="326" t="s">
        <v>27</v>
      </c>
      <c r="L58" s="326" t="s">
        <v>285</v>
      </c>
    </row>
    <row r="59" ht="19.5" customHeight="1" spans="1:12">
      <c r="A59" s="327" t="s">
        <v>295</v>
      </c>
      <c r="B59" s="327"/>
      <c r="C59" s="327"/>
      <c r="D59" s="327" t="s">
        <v>283</v>
      </c>
      <c r="E59" s="326" t="s">
        <v>285</v>
      </c>
      <c r="F59" s="326" t="s">
        <v>27</v>
      </c>
      <c r="G59" s="326" t="s">
        <v>27</v>
      </c>
      <c r="H59" s="326" t="s">
        <v>27</v>
      </c>
      <c r="I59" s="326"/>
      <c r="J59" s="326" t="s">
        <v>27</v>
      </c>
      <c r="K59" s="326" t="s">
        <v>27</v>
      </c>
      <c r="L59" s="326" t="s">
        <v>285</v>
      </c>
    </row>
    <row r="60" ht="19.5" customHeight="1" spans="1:12">
      <c r="A60" s="327" t="s">
        <v>296</v>
      </c>
      <c r="B60" s="327"/>
      <c r="C60" s="327"/>
      <c r="D60" s="327"/>
      <c r="E60" s="327"/>
      <c r="F60" s="327"/>
      <c r="G60" s="327"/>
      <c r="H60" s="327"/>
      <c r="I60" s="327"/>
      <c r="J60" s="327"/>
      <c r="K60" s="327"/>
      <c r="L60" s="327"/>
    </row>
  </sheetData>
  <mergeCells count="6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L6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3"/>
  <sheetViews>
    <sheetView workbookViewId="0">
      <pane xSplit="4" ySplit="9" topLeftCell="E28" activePane="bottomRight" state="frozen"/>
      <selection/>
      <selection pane="topRight"/>
      <selection pane="bottomLeft"/>
      <selection pane="bottomRight" activeCell="D48" sqref="D48"/>
    </sheetView>
  </sheetViews>
  <sheetFormatPr defaultColWidth="9" defaultRowHeight="13.5"/>
  <cols>
    <col min="1" max="3" width="3.25833333333333" customWidth="1"/>
    <col min="4" max="4" width="32.7583333333333" customWidth="1"/>
    <col min="5" max="10" width="18.7583333333333" customWidth="1"/>
  </cols>
  <sheetData>
    <row r="1" ht="27" spans="6:6">
      <c r="F1" s="325" t="s">
        <v>297</v>
      </c>
    </row>
    <row r="2" ht="14.25" spans="10:10">
      <c r="J2" s="306" t="s">
        <v>298</v>
      </c>
    </row>
    <row r="3" ht="14.25" spans="1:10">
      <c r="A3" s="306" t="s">
        <v>2</v>
      </c>
      <c r="J3" s="306" t="s">
        <v>3</v>
      </c>
    </row>
    <row r="4" ht="19.5" customHeight="1" spans="1:10">
      <c r="A4" s="307" t="s">
        <v>6</v>
      </c>
      <c r="B4" s="307"/>
      <c r="C4" s="307"/>
      <c r="D4" s="307"/>
      <c r="E4" s="317" t="s">
        <v>112</v>
      </c>
      <c r="F4" s="317" t="s">
        <v>299</v>
      </c>
      <c r="G4" s="317" t="s">
        <v>300</v>
      </c>
      <c r="H4" s="317" t="s">
        <v>301</v>
      </c>
      <c r="I4" s="317" t="s">
        <v>302</v>
      </c>
      <c r="J4" s="317" t="s">
        <v>303</v>
      </c>
    </row>
    <row r="5" ht="19.5" customHeight="1" spans="1:10">
      <c r="A5" s="317" t="s">
        <v>139</v>
      </c>
      <c r="B5" s="317"/>
      <c r="C5" s="317"/>
      <c r="D5" s="307" t="s">
        <v>140</v>
      </c>
      <c r="E5" s="317"/>
      <c r="F5" s="317"/>
      <c r="G5" s="317"/>
      <c r="H5" s="317"/>
      <c r="I5" s="317"/>
      <c r="J5" s="317"/>
    </row>
    <row r="6" ht="19.5" customHeight="1" spans="1:10">
      <c r="A6" s="317"/>
      <c r="B6" s="317"/>
      <c r="C6" s="317"/>
      <c r="D6" s="307"/>
      <c r="E6" s="317"/>
      <c r="F6" s="317"/>
      <c r="G6" s="317"/>
      <c r="H6" s="317"/>
      <c r="I6" s="317"/>
      <c r="J6" s="317"/>
    </row>
    <row r="7" ht="19.5" customHeight="1" spans="1:10">
      <c r="A7" s="317"/>
      <c r="B7" s="317"/>
      <c r="C7" s="317"/>
      <c r="D7" s="307"/>
      <c r="E7" s="317"/>
      <c r="F7" s="317"/>
      <c r="G7" s="317"/>
      <c r="H7" s="317"/>
      <c r="I7" s="317"/>
      <c r="J7" s="317"/>
    </row>
    <row r="8" ht="19.5" customHeight="1" spans="1:10">
      <c r="A8" s="307" t="s">
        <v>143</v>
      </c>
      <c r="B8" s="307" t="s">
        <v>144</v>
      </c>
      <c r="C8" s="307" t="s">
        <v>145</v>
      </c>
      <c r="D8" s="307" t="s">
        <v>10</v>
      </c>
      <c r="E8" s="317" t="s">
        <v>11</v>
      </c>
      <c r="F8" s="317" t="s">
        <v>12</v>
      </c>
      <c r="G8" s="317" t="s">
        <v>22</v>
      </c>
      <c r="H8" s="317" t="s">
        <v>26</v>
      </c>
      <c r="I8" s="317" t="s">
        <v>31</v>
      </c>
      <c r="J8" s="317" t="s">
        <v>37</v>
      </c>
    </row>
    <row r="9" ht="19.5" customHeight="1" spans="1:10">
      <c r="A9" s="307"/>
      <c r="B9" s="307"/>
      <c r="C9" s="307"/>
      <c r="D9" s="307" t="s">
        <v>146</v>
      </c>
      <c r="E9" s="326" t="s">
        <v>114</v>
      </c>
      <c r="F9" s="326" t="s">
        <v>304</v>
      </c>
      <c r="G9" s="326" t="s">
        <v>305</v>
      </c>
      <c r="H9" s="326"/>
      <c r="I9" s="326"/>
      <c r="J9" s="326"/>
    </row>
    <row r="10" ht="19.5" customHeight="1" spans="1:10">
      <c r="A10" s="327" t="s">
        <v>148</v>
      </c>
      <c r="B10" s="327"/>
      <c r="C10" s="327"/>
      <c r="D10" s="327" t="s">
        <v>149</v>
      </c>
      <c r="E10" s="326" t="s">
        <v>35</v>
      </c>
      <c r="F10" s="326" t="s">
        <v>306</v>
      </c>
      <c r="G10" s="326" t="s">
        <v>307</v>
      </c>
      <c r="H10" s="326"/>
      <c r="I10" s="326"/>
      <c r="J10" s="326"/>
    </row>
    <row r="11" ht="19.5" customHeight="1" spans="1:10">
      <c r="A11" s="327" t="s">
        <v>153</v>
      </c>
      <c r="B11" s="327"/>
      <c r="C11" s="327"/>
      <c r="D11" s="327" t="s">
        <v>154</v>
      </c>
      <c r="E11" s="326" t="s">
        <v>308</v>
      </c>
      <c r="F11" s="326" t="s">
        <v>309</v>
      </c>
      <c r="G11" s="326" t="s">
        <v>310</v>
      </c>
      <c r="H11" s="326"/>
      <c r="I11" s="326"/>
      <c r="J11" s="326"/>
    </row>
    <row r="12" ht="19.5" customHeight="1" spans="1:10">
      <c r="A12" s="327" t="s">
        <v>158</v>
      </c>
      <c r="B12" s="327"/>
      <c r="C12" s="327"/>
      <c r="D12" s="327" t="s">
        <v>159</v>
      </c>
      <c r="E12" s="326" t="s">
        <v>311</v>
      </c>
      <c r="F12" s="326" t="s">
        <v>309</v>
      </c>
      <c r="G12" s="326" t="s">
        <v>312</v>
      </c>
      <c r="H12" s="326"/>
      <c r="I12" s="326"/>
      <c r="J12" s="326"/>
    </row>
    <row r="13" ht="19.5" customHeight="1" spans="1:10">
      <c r="A13" s="327" t="s">
        <v>161</v>
      </c>
      <c r="B13" s="327"/>
      <c r="C13" s="327"/>
      <c r="D13" s="327" t="s">
        <v>162</v>
      </c>
      <c r="E13" s="326" t="s">
        <v>313</v>
      </c>
      <c r="F13" s="326"/>
      <c r="G13" s="326" t="s">
        <v>313</v>
      </c>
      <c r="H13" s="326"/>
      <c r="I13" s="326"/>
      <c r="J13" s="326"/>
    </row>
    <row r="14" ht="19.5" customHeight="1" spans="1:10">
      <c r="A14" s="327" t="s">
        <v>165</v>
      </c>
      <c r="B14" s="327"/>
      <c r="C14" s="327"/>
      <c r="D14" s="327" t="s">
        <v>166</v>
      </c>
      <c r="E14" s="326" t="s">
        <v>314</v>
      </c>
      <c r="F14" s="326" t="s">
        <v>315</v>
      </c>
      <c r="G14" s="326" t="s">
        <v>316</v>
      </c>
      <c r="H14" s="326"/>
      <c r="I14" s="326"/>
      <c r="J14" s="326"/>
    </row>
    <row r="15" ht="19.5" customHeight="1" spans="1:10">
      <c r="A15" s="327" t="s">
        <v>171</v>
      </c>
      <c r="B15" s="327"/>
      <c r="C15" s="327"/>
      <c r="D15" s="327" t="s">
        <v>172</v>
      </c>
      <c r="E15" s="326" t="s">
        <v>317</v>
      </c>
      <c r="F15" s="326" t="s">
        <v>318</v>
      </c>
      <c r="G15" s="326" t="s">
        <v>319</v>
      </c>
      <c r="H15" s="326"/>
      <c r="I15" s="326"/>
      <c r="J15" s="326"/>
    </row>
    <row r="16" ht="19.5" customHeight="1" spans="1:10">
      <c r="A16" s="327" t="s">
        <v>176</v>
      </c>
      <c r="B16" s="327"/>
      <c r="C16" s="327"/>
      <c r="D16" s="327" t="s">
        <v>177</v>
      </c>
      <c r="E16" s="326" t="s">
        <v>320</v>
      </c>
      <c r="F16" s="326" t="s">
        <v>321</v>
      </c>
      <c r="G16" s="326" t="s">
        <v>322</v>
      </c>
      <c r="H16" s="326"/>
      <c r="I16" s="326"/>
      <c r="J16" s="326"/>
    </row>
    <row r="17" ht="19.5" customHeight="1" spans="1:10">
      <c r="A17" s="327" t="s">
        <v>179</v>
      </c>
      <c r="B17" s="327"/>
      <c r="C17" s="327"/>
      <c r="D17" s="327" t="s">
        <v>180</v>
      </c>
      <c r="E17" s="326" t="s">
        <v>323</v>
      </c>
      <c r="F17" s="326" t="s">
        <v>324</v>
      </c>
      <c r="G17" s="326" t="s">
        <v>325</v>
      </c>
      <c r="H17" s="326"/>
      <c r="I17" s="326"/>
      <c r="J17" s="326"/>
    </row>
    <row r="18" ht="19.5" customHeight="1" spans="1:10">
      <c r="A18" s="327" t="s">
        <v>182</v>
      </c>
      <c r="B18" s="327"/>
      <c r="C18" s="327"/>
      <c r="D18" s="327" t="s">
        <v>183</v>
      </c>
      <c r="E18" s="326" t="s">
        <v>326</v>
      </c>
      <c r="F18" s="326" t="s">
        <v>327</v>
      </c>
      <c r="G18" s="326" t="s">
        <v>328</v>
      </c>
      <c r="H18" s="326"/>
      <c r="I18" s="326"/>
      <c r="J18" s="326"/>
    </row>
    <row r="19" ht="19.5" customHeight="1" spans="1:10">
      <c r="A19" s="327" t="s">
        <v>187</v>
      </c>
      <c r="B19" s="327"/>
      <c r="C19" s="327"/>
      <c r="D19" s="327" t="s">
        <v>188</v>
      </c>
      <c r="E19" s="326" t="s">
        <v>189</v>
      </c>
      <c r="F19" s="326"/>
      <c r="G19" s="326" t="s">
        <v>189</v>
      </c>
      <c r="H19" s="326"/>
      <c r="I19" s="326"/>
      <c r="J19" s="326"/>
    </row>
    <row r="20" ht="19.5" customHeight="1" spans="1:10">
      <c r="A20" s="327" t="s">
        <v>190</v>
      </c>
      <c r="B20" s="327"/>
      <c r="C20" s="327"/>
      <c r="D20" s="327" t="s">
        <v>191</v>
      </c>
      <c r="E20" s="326" t="s">
        <v>329</v>
      </c>
      <c r="F20" s="326"/>
      <c r="G20" s="326" t="s">
        <v>329</v>
      </c>
      <c r="H20" s="326"/>
      <c r="I20" s="326"/>
      <c r="J20" s="326"/>
    </row>
    <row r="21" ht="19.5" customHeight="1" spans="1:10">
      <c r="A21" s="327" t="s">
        <v>194</v>
      </c>
      <c r="B21" s="327"/>
      <c r="C21" s="327"/>
      <c r="D21" s="327" t="s">
        <v>195</v>
      </c>
      <c r="E21" s="326" t="s">
        <v>330</v>
      </c>
      <c r="F21" s="326" t="s">
        <v>331</v>
      </c>
      <c r="G21" s="326" t="s">
        <v>332</v>
      </c>
      <c r="H21" s="326"/>
      <c r="I21" s="326"/>
      <c r="J21" s="326"/>
    </row>
    <row r="22" ht="19.5" customHeight="1" spans="1:10">
      <c r="A22" s="327" t="s">
        <v>200</v>
      </c>
      <c r="B22" s="327"/>
      <c r="C22" s="327"/>
      <c r="D22" s="327" t="s">
        <v>201</v>
      </c>
      <c r="E22" s="326" t="s">
        <v>330</v>
      </c>
      <c r="F22" s="326" t="s">
        <v>331</v>
      </c>
      <c r="G22" s="326" t="s">
        <v>332</v>
      </c>
      <c r="H22" s="326"/>
      <c r="I22" s="326"/>
      <c r="J22" s="326"/>
    </row>
    <row r="23" ht="19.5" customHeight="1" spans="1:10">
      <c r="A23" s="327" t="s">
        <v>202</v>
      </c>
      <c r="B23" s="327"/>
      <c r="C23" s="327"/>
      <c r="D23" s="327" t="s">
        <v>203</v>
      </c>
      <c r="E23" s="326" t="s">
        <v>333</v>
      </c>
      <c r="F23" s="326" t="s">
        <v>334</v>
      </c>
      <c r="G23" s="326" t="s">
        <v>335</v>
      </c>
      <c r="H23" s="326"/>
      <c r="I23" s="326"/>
      <c r="J23" s="326"/>
    </row>
    <row r="24" ht="19.5" customHeight="1" spans="1:10">
      <c r="A24" s="327" t="s">
        <v>205</v>
      </c>
      <c r="B24" s="327"/>
      <c r="C24" s="327"/>
      <c r="D24" s="327" t="s">
        <v>206</v>
      </c>
      <c r="E24" s="326" t="s">
        <v>333</v>
      </c>
      <c r="F24" s="326" t="s">
        <v>334</v>
      </c>
      <c r="G24" s="326" t="s">
        <v>335</v>
      </c>
      <c r="H24" s="326"/>
      <c r="I24" s="326"/>
      <c r="J24" s="326"/>
    </row>
    <row r="25" ht="19.5" customHeight="1" spans="1:10">
      <c r="A25" s="327" t="s">
        <v>207</v>
      </c>
      <c r="B25" s="327"/>
      <c r="C25" s="327"/>
      <c r="D25" s="327" t="s">
        <v>208</v>
      </c>
      <c r="E25" s="326" t="s">
        <v>336</v>
      </c>
      <c r="F25" s="326" t="s">
        <v>337</v>
      </c>
      <c r="G25" s="326" t="s">
        <v>338</v>
      </c>
      <c r="H25" s="326"/>
      <c r="I25" s="326"/>
      <c r="J25" s="326"/>
    </row>
    <row r="26" ht="19.5" customHeight="1" spans="1:10">
      <c r="A26" s="327" t="s">
        <v>210</v>
      </c>
      <c r="B26" s="327"/>
      <c r="C26" s="327"/>
      <c r="D26" s="327" t="s">
        <v>211</v>
      </c>
      <c r="E26" s="326" t="s">
        <v>336</v>
      </c>
      <c r="F26" s="326" t="s">
        <v>337</v>
      </c>
      <c r="G26" s="326" t="s">
        <v>338</v>
      </c>
      <c r="H26" s="326"/>
      <c r="I26" s="326"/>
      <c r="J26" s="326"/>
    </row>
    <row r="27" ht="19.5" customHeight="1" spans="1:10">
      <c r="A27" s="327" t="s">
        <v>212</v>
      </c>
      <c r="B27" s="327"/>
      <c r="C27" s="327"/>
      <c r="D27" s="327" t="s">
        <v>213</v>
      </c>
      <c r="E27" s="326" t="s">
        <v>44</v>
      </c>
      <c r="F27" s="326"/>
      <c r="G27" s="326" t="s">
        <v>44</v>
      </c>
      <c r="H27" s="326"/>
      <c r="I27" s="326"/>
      <c r="J27" s="326"/>
    </row>
    <row r="28" ht="19.5" customHeight="1" spans="1:10">
      <c r="A28" s="327" t="s">
        <v>214</v>
      </c>
      <c r="B28" s="327"/>
      <c r="C28" s="327"/>
      <c r="D28" s="327" t="s">
        <v>215</v>
      </c>
      <c r="E28" s="326" t="s">
        <v>216</v>
      </c>
      <c r="F28" s="326"/>
      <c r="G28" s="326" t="s">
        <v>216</v>
      </c>
      <c r="H28" s="326"/>
      <c r="I28" s="326"/>
      <c r="J28" s="326"/>
    </row>
    <row r="29" ht="19.5" customHeight="1" spans="1:10">
      <c r="A29" s="327" t="s">
        <v>217</v>
      </c>
      <c r="B29" s="327"/>
      <c r="C29" s="327"/>
      <c r="D29" s="327" t="s">
        <v>218</v>
      </c>
      <c r="E29" s="326" t="s">
        <v>219</v>
      </c>
      <c r="F29" s="326"/>
      <c r="G29" s="326" t="s">
        <v>219</v>
      </c>
      <c r="H29" s="326"/>
      <c r="I29" s="326"/>
      <c r="J29" s="326"/>
    </row>
    <row r="30" ht="19.5" customHeight="1" spans="1:10">
      <c r="A30" s="327" t="s">
        <v>220</v>
      </c>
      <c r="B30" s="327"/>
      <c r="C30" s="327"/>
      <c r="D30" s="327" t="s">
        <v>221</v>
      </c>
      <c r="E30" s="326" t="s">
        <v>222</v>
      </c>
      <c r="F30" s="326"/>
      <c r="G30" s="326" t="s">
        <v>222</v>
      </c>
      <c r="H30" s="326"/>
      <c r="I30" s="326"/>
      <c r="J30" s="326"/>
    </row>
    <row r="31" ht="19.5" customHeight="1" spans="1:10">
      <c r="A31" s="327" t="s">
        <v>223</v>
      </c>
      <c r="B31" s="327"/>
      <c r="C31" s="327"/>
      <c r="D31" s="327" t="s">
        <v>224</v>
      </c>
      <c r="E31" s="326" t="s">
        <v>225</v>
      </c>
      <c r="F31" s="326"/>
      <c r="G31" s="326" t="s">
        <v>225</v>
      </c>
      <c r="H31" s="326"/>
      <c r="I31" s="326"/>
      <c r="J31" s="326"/>
    </row>
    <row r="32" ht="19.5" customHeight="1" spans="1:10">
      <c r="A32" s="327" t="s">
        <v>226</v>
      </c>
      <c r="B32" s="327"/>
      <c r="C32" s="327"/>
      <c r="D32" s="327" t="s">
        <v>224</v>
      </c>
      <c r="E32" s="326" t="s">
        <v>225</v>
      </c>
      <c r="F32" s="326"/>
      <c r="G32" s="326" t="s">
        <v>225</v>
      </c>
      <c r="H32" s="326"/>
      <c r="I32" s="326"/>
      <c r="J32" s="326"/>
    </row>
    <row r="33" ht="19.5" customHeight="1" spans="1:10">
      <c r="A33" s="327" t="s">
        <v>227</v>
      </c>
      <c r="B33" s="327"/>
      <c r="C33" s="327"/>
      <c r="D33" s="327" t="s">
        <v>228</v>
      </c>
      <c r="E33" s="326" t="s">
        <v>50</v>
      </c>
      <c r="F33" s="326" t="s">
        <v>50</v>
      </c>
      <c r="G33" s="326"/>
      <c r="H33" s="326"/>
      <c r="I33" s="326"/>
      <c r="J33" s="326"/>
    </row>
    <row r="34" ht="19.5" customHeight="1" spans="1:10">
      <c r="A34" s="327" t="s">
        <v>230</v>
      </c>
      <c r="B34" s="327"/>
      <c r="C34" s="327"/>
      <c r="D34" s="327" t="s">
        <v>231</v>
      </c>
      <c r="E34" s="326" t="s">
        <v>339</v>
      </c>
      <c r="F34" s="326" t="s">
        <v>339</v>
      </c>
      <c r="G34" s="326"/>
      <c r="H34" s="326"/>
      <c r="I34" s="326"/>
      <c r="J34" s="326"/>
    </row>
    <row r="35" ht="19.5" customHeight="1" spans="1:10">
      <c r="A35" s="327" t="s">
        <v>233</v>
      </c>
      <c r="B35" s="327"/>
      <c r="C35" s="327"/>
      <c r="D35" s="327" t="s">
        <v>234</v>
      </c>
      <c r="E35" s="326" t="s">
        <v>235</v>
      </c>
      <c r="F35" s="326" t="s">
        <v>235</v>
      </c>
      <c r="G35" s="326"/>
      <c r="H35" s="326"/>
      <c r="I35" s="326"/>
      <c r="J35" s="326"/>
    </row>
    <row r="36" ht="19.5" customHeight="1" spans="1:10">
      <c r="A36" s="327" t="s">
        <v>236</v>
      </c>
      <c r="B36" s="327"/>
      <c r="C36" s="327"/>
      <c r="D36" s="327" t="s">
        <v>237</v>
      </c>
      <c r="E36" s="326" t="s">
        <v>340</v>
      </c>
      <c r="F36" s="326" t="s">
        <v>340</v>
      </c>
      <c r="G36" s="326"/>
      <c r="H36" s="326"/>
      <c r="I36" s="326"/>
      <c r="J36" s="326"/>
    </row>
    <row r="37" ht="19.5" customHeight="1" spans="1:10">
      <c r="A37" s="327" t="s">
        <v>239</v>
      </c>
      <c r="B37" s="327"/>
      <c r="C37" s="327"/>
      <c r="D37" s="327" t="s">
        <v>240</v>
      </c>
      <c r="E37" s="326" t="s">
        <v>241</v>
      </c>
      <c r="F37" s="326" t="s">
        <v>241</v>
      </c>
      <c r="G37" s="326"/>
      <c r="H37" s="326"/>
      <c r="I37" s="326"/>
      <c r="J37" s="326"/>
    </row>
    <row r="38" ht="19.5" customHeight="1" spans="1:10">
      <c r="A38" s="327" t="s">
        <v>242</v>
      </c>
      <c r="B38" s="327"/>
      <c r="C38" s="327"/>
      <c r="D38" s="327" t="s">
        <v>243</v>
      </c>
      <c r="E38" s="326" t="s">
        <v>244</v>
      </c>
      <c r="F38" s="326" t="s">
        <v>244</v>
      </c>
      <c r="G38" s="326"/>
      <c r="H38" s="326"/>
      <c r="I38" s="326"/>
      <c r="J38" s="326"/>
    </row>
    <row r="39" ht="19.5" customHeight="1" spans="1:10">
      <c r="A39" s="327" t="s">
        <v>245</v>
      </c>
      <c r="B39" s="327"/>
      <c r="C39" s="327"/>
      <c r="D39" s="327" t="s">
        <v>246</v>
      </c>
      <c r="E39" s="326" t="s">
        <v>244</v>
      </c>
      <c r="F39" s="326" t="s">
        <v>244</v>
      </c>
      <c r="G39" s="326"/>
      <c r="H39" s="326"/>
      <c r="I39" s="326"/>
      <c r="J39" s="326"/>
    </row>
    <row r="40" ht="19.5" customHeight="1" spans="1:10">
      <c r="A40" s="327" t="s">
        <v>341</v>
      </c>
      <c r="B40" s="327"/>
      <c r="C40" s="327"/>
      <c r="D40" s="327" t="s">
        <v>342</v>
      </c>
      <c r="E40" s="326" t="s">
        <v>343</v>
      </c>
      <c r="F40" s="326" t="s">
        <v>343</v>
      </c>
      <c r="G40" s="326"/>
      <c r="H40" s="326"/>
      <c r="I40" s="326"/>
      <c r="J40" s="326"/>
    </row>
    <row r="41" ht="19.5" customHeight="1" spans="1:10">
      <c r="A41" s="327" t="s">
        <v>344</v>
      </c>
      <c r="B41" s="327"/>
      <c r="C41" s="327"/>
      <c r="D41" s="327" t="s">
        <v>342</v>
      </c>
      <c r="E41" s="326" t="s">
        <v>343</v>
      </c>
      <c r="F41" s="326" t="s">
        <v>343</v>
      </c>
      <c r="G41" s="326"/>
      <c r="H41" s="326"/>
      <c r="I41" s="326"/>
      <c r="J41" s="326"/>
    </row>
    <row r="42" ht="19.5" customHeight="1" spans="1:10">
      <c r="A42" s="327" t="s">
        <v>247</v>
      </c>
      <c r="B42" s="327"/>
      <c r="C42" s="327"/>
      <c r="D42" s="327" t="s">
        <v>248</v>
      </c>
      <c r="E42" s="326" t="s">
        <v>54</v>
      </c>
      <c r="F42" s="326" t="s">
        <v>54</v>
      </c>
      <c r="G42" s="326"/>
      <c r="H42" s="326"/>
      <c r="I42" s="326"/>
      <c r="J42" s="326"/>
    </row>
    <row r="43" ht="19.5" customHeight="1" spans="1:10">
      <c r="A43" s="327" t="s">
        <v>249</v>
      </c>
      <c r="B43" s="327"/>
      <c r="C43" s="327"/>
      <c r="D43" s="327" t="s">
        <v>250</v>
      </c>
      <c r="E43" s="326" t="s">
        <v>54</v>
      </c>
      <c r="F43" s="326" t="s">
        <v>54</v>
      </c>
      <c r="G43" s="326"/>
      <c r="H43" s="326"/>
      <c r="I43" s="326"/>
      <c r="J43" s="326"/>
    </row>
    <row r="44" ht="19.5" customHeight="1" spans="1:10">
      <c r="A44" s="327" t="s">
        <v>251</v>
      </c>
      <c r="B44" s="327"/>
      <c r="C44" s="327"/>
      <c r="D44" s="327" t="s">
        <v>252</v>
      </c>
      <c r="E44" s="326" t="s">
        <v>253</v>
      </c>
      <c r="F44" s="326" t="s">
        <v>253</v>
      </c>
      <c r="G44" s="326"/>
      <c r="H44" s="326"/>
      <c r="I44" s="326"/>
      <c r="J44" s="326"/>
    </row>
    <row r="45" ht="19.5" customHeight="1" spans="1:10">
      <c r="A45" s="327" t="s">
        <v>254</v>
      </c>
      <c r="B45" s="327"/>
      <c r="C45" s="327"/>
      <c r="D45" s="327" t="s">
        <v>255</v>
      </c>
      <c r="E45" s="326" t="s">
        <v>256</v>
      </c>
      <c r="F45" s="326" t="s">
        <v>256</v>
      </c>
      <c r="G45" s="326"/>
      <c r="H45" s="326"/>
      <c r="I45" s="326"/>
      <c r="J45" s="326"/>
    </row>
    <row r="46" ht="19.5" customHeight="1" spans="1:10">
      <c r="A46" s="327" t="s">
        <v>257</v>
      </c>
      <c r="B46" s="327"/>
      <c r="C46" s="327"/>
      <c r="D46" s="327" t="s">
        <v>258</v>
      </c>
      <c r="E46" s="326" t="s">
        <v>259</v>
      </c>
      <c r="F46" s="326" t="s">
        <v>259</v>
      </c>
      <c r="G46" s="326"/>
      <c r="H46" s="326"/>
      <c r="I46" s="326"/>
      <c r="J46" s="326"/>
    </row>
    <row r="47" ht="19.5" customHeight="1" spans="1:10">
      <c r="A47" s="327" t="s">
        <v>260</v>
      </c>
      <c r="B47" s="327"/>
      <c r="C47" s="327"/>
      <c r="D47" s="327" t="s">
        <v>261</v>
      </c>
      <c r="E47" s="326" t="s">
        <v>64</v>
      </c>
      <c r="F47" s="326" t="s">
        <v>264</v>
      </c>
      <c r="G47" s="326" t="s">
        <v>269</v>
      </c>
      <c r="H47" s="326"/>
      <c r="I47" s="326"/>
      <c r="J47" s="326"/>
    </row>
    <row r="48" ht="19.5" customHeight="1" spans="1:10">
      <c r="A48" s="327" t="s">
        <v>262</v>
      </c>
      <c r="B48" s="327"/>
      <c r="C48" s="327"/>
      <c r="D48" s="327" t="s">
        <v>263</v>
      </c>
      <c r="E48" s="326" t="s">
        <v>264</v>
      </c>
      <c r="F48" s="326" t="s">
        <v>264</v>
      </c>
      <c r="G48" s="326"/>
      <c r="H48" s="326"/>
      <c r="I48" s="326"/>
      <c r="J48" s="326"/>
    </row>
    <row r="49" ht="19.5" customHeight="1" spans="1:10">
      <c r="A49" s="327" t="s">
        <v>265</v>
      </c>
      <c r="B49" s="327"/>
      <c r="C49" s="327"/>
      <c r="D49" s="327" t="s">
        <v>266</v>
      </c>
      <c r="E49" s="326" t="s">
        <v>264</v>
      </c>
      <c r="F49" s="326" t="s">
        <v>264</v>
      </c>
      <c r="G49" s="326"/>
      <c r="H49" s="326"/>
      <c r="I49" s="326"/>
      <c r="J49" s="326"/>
    </row>
    <row r="50" ht="19.5" customHeight="1" spans="1:10">
      <c r="A50" s="327" t="s">
        <v>267</v>
      </c>
      <c r="B50" s="327"/>
      <c r="C50" s="327"/>
      <c r="D50" s="327" t="s">
        <v>268</v>
      </c>
      <c r="E50" s="326" t="s">
        <v>269</v>
      </c>
      <c r="F50" s="326"/>
      <c r="G50" s="326" t="s">
        <v>269</v>
      </c>
      <c r="H50" s="326"/>
      <c r="I50" s="326"/>
      <c r="J50" s="326"/>
    </row>
    <row r="51" ht="19.5" customHeight="1" spans="1:10">
      <c r="A51" s="327" t="s">
        <v>270</v>
      </c>
      <c r="B51" s="327"/>
      <c r="C51" s="327"/>
      <c r="D51" s="327" t="s">
        <v>271</v>
      </c>
      <c r="E51" s="326" t="s">
        <v>269</v>
      </c>
      <c r="F51" s="326"/>
      <c r="G51" s="326" t="s">
        <v>269</v>
      </c>
      <c r="H51" s="326"/>
      <c r="I51" s="326"/>
      <c r="J51" s="326"/>
    </row>
    <row r="52" ht="19.5" customHeight="1" spans="1:10">
      <c r="A52" s="327" t="s">
        <v>272</v>
      </c>
      <c r="B52" s="327"/>
      <c r="C52" s="327"/>
      <c r="D52" s="327" t="s">
        <v>273</v>
      </c>
      <c r="E52" s="326" t="s">
        <v>86</v>
      </c>
      <c r="F52" s="326" t="s">
        <v>86</v>
      </c>
      <c r="G52" s="326"/>
      <c r="H52" s="326"/>
      <c r="I52" s="326"/>
      <c r="J52" s="326"/>
    </row>
    <row r="53" ht="19.5" customHeight="1" spans="1:10">
      <c r="A53" s="327" t="s">
        <v>274</v>
      </c>
      <c r="B53" s="327"/>
      <c r="C53" s="327"/>
      <c r="D53" s="327" t="s">
        <v>275</v>
      </c>
      <c r="E53" s="326" t="s">
        <v>86</v>
      </c>
      <c r="F53" s="326" t="s">
        <v>86</v>
      </c>
      <c r="G53" s="326"/>
      <c r="H53" s="326"/>
      <c r="I53" s="326"/>
      <c r="J53" s="326"/>
    </row>
    <row r="54" ht="19.5" customHeight="1" spans="1:10">
      <c r="A54" s="327" t="s">
        <v>276</v>
      </c>
      <c r="B54" s="327"/>
      <c r="C54" s="327"/>
      <c r="D54" s="327" t="s">
        <v>277</v>
      </c>
      <c r="E54" s="326" t="s">
        <v>278</v>
      </c>
      <c r="F54" s="326" t="s">
        <v>278</v>
      </c>
      <c r="G54" s="326"/>
      <c r="H54" s="326"/>
      <c r="I54" s="326"/>
      <c r="J54" s="326"/>
    </row>
    <row r="55" ht="19.5" customHeight="1" spans="1:10">
      <c r="A55" s="327" t="s">
        <v>279</v>
      </c>
      <c r="B55" s="327"/>
      <c r="C55" s="327"/>
      <c r="D55" s="327" t="s">
        <v>280</v>
      </c>
      <c r="E55" s="326" t="s">
        <v>281</v>
      </c>
      <c r="F55" s="326" t="s">
        <v>281</v>
      </c>
      <c r="G55" s="326"/>
      <c r="H55" s="326"/>
      <c r="I55" s="326"/>
      <c r="J55" s="326"/>
    </row>
    <row r="56" ht="19.5" customHeight="1" spans="1:10">
      <c r="A56" s="327" t="s">
        <v>282</v>
      </c>
      <c r="B56" s="327"/>
      <c r="C56" s="327"/>
      <c r="D56" s="327" t="s">
        <v>283</v>
      </c>
      <c r="E56" s="326" t="s">
        <v>99</v>
      </c>
      <c r="F56" s="326"/>
      <c r="G56" s="326" t="s">
        <v>99</v>
      </c>
      <c r="H56" s="326"/>
      <c r="I56" s="326"/>
      <c r="J56" s="326"/>
    </row>
    <row r="57" ht="19.5" customHeight="1" spans="1:10">
      <c r="A57" s="327" t="s">
        <v>286</v>
      </c>
      <c r="B57" s="327"/>
      <c r="C57" s="327"/>
      <c r="D57" s="327" t="s">
        <v>287</v>
      </c>
      <c r="E57" s="326" t="s">
        <v>345</v>
      </c>
      <c r="F57" s="326"/>
      <c r="G57" s="326" t="s">
        <v>345</v>
      </c>
      <c r="H57" s="326"/>
      <c r="I57" s="326"/>
      <c r="J57" s="326"/>
    </row>
    <row r="58" ht="19.5" customHeight="1" spans="1:10">
      <c r="A58" s="327" t="s">
        <v>288</v>
      </c>
      <c r="B58" s="327"/>
      <c r="C58" s="327"/>
      <c r="D58" s="327" t="s">
        <v>289</v>
      </c>
      <c r="E58" s="326" t="s">
        <v>346</v>
      </c>
      <c r="F58" s="326"/>
      <c r="G58" s="326" t="s">
        <v>346</v>
      </c>
      <c r="H58" s="326"/>
      <c r="I58" s="326"/>
      <c r="J58" s="326"/>
    </row>
    <row r="59" ht="19.5" customHeight="1" spans="1:10">
      <c r="A59" s="327" t="s">
        <v>347</v>
      </c>
      <c r="B59" s="327"/>
      <c r="C59" s="327"/>
      <c r="D59" s="327" t="s">
        <v>348</v>
      </c>
      <c r="E59" s="326" t="s">
        <v>349</v>
      </c>
      <c r="F59" s="326"/>
      <c r="G59" s="326" t="s">
        <v>349</v>
      </c>
      <c r="H59" s="326"/>
      <c r="I59" s="326"/>
      <c r="J59" s="326"/>
    </row>
    <row r="60" ht="19.5" customHeight="1" spans="1:10">
      <c r="A60" s="327" t="s">
        <v>291</v>
      </c>
      <c r="B60" s="327"/>
      <c r="C60" s="327"/>
      <c r="D60" s="327" t="s">
        <v>292</v>
      </c>
      <c r="E60" s="326" t="s">
        <v>350</v>
      </c>
      <c r="F60" s="326"/>
      <c r="G60" s="326" t="s">
        <v>350</v>
      </c>
      <c r="H60" s="326"/>
      <c r="I60" s="326"/>
      <c r="J60" s="326"/>
    </row>
    <row r="61" ht="19.5" customHeight="1" spans="1:10">
      <c r="A61" s="327" t="s">
        <v>294</v>
      </c>
      <c r="B61" s="327"/>
      <c r="C61" s="327"/>
      <c r="D61" s="327" t="s">
        <v>283</v>
      </c>
      <c r="E61" s="326" t="s">
        <v>351</v>
      </c>
      <c r="F61" s="326"/>
      <c r="G61" s="326" t="s">
        <v>351</v>
      </c>
      <c r="H61" s="326"/>
      <c r="I61" s="326"/>
      <c r="J61" s="326"/>
    </row>
    <row r="62" ht="19.5" customHeight="1" spans="1:10">
      <c r="A62" s="327" t="s">
        <v>295</v>
      </c>
      <c r="B62" s="327"/>
      <c r="C62" s="327"/>
      <c r="D62" s="327" t="s">
        <v>283</v>
      </c>
      <c r="E62" s="326" t="s">
        <v>351</v>
      </c>
      <c r="F62" s="326"/>
      <c r="G62" s="326" t="s">
        <v>351</v>
      </c>
      <c r="H62" s="326"/>
      <c r="I62" s="326"/>
      <c r="J62" s="326"/>
    </row>
    <row r="63" ht="19.5" customHeight="1" spans="1:10">
      <c r="A63" s="327" t="s">
        <v>352</v>
      </c>
      <c r="B63" s="327"/>
      <c r="C63" s="327"/>
      <c r="D63" s="327"/>
      <c r="E63" s="327"/>
      <c r="F63" s="327"/>
      <c r="G63" s="327"/>
      <c r="H63" s="327"/>
      <c r="I63" s="327"/>
      <c r="J63" s="327"/>
    </row>
  </sheetData>
  <mergeCells count="6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J6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325" t="s">
        <v>353</v>
      </c>
    </row>
    <row r="2" ht="14.25" spans="9:9">
      <c r="I2" s="306" t="s">
        <v>354</v>
      </c>
    </row>
    <row r="3" ht="14.25" spans="1:9">
      <c r="A3" s="306" t="s">
        <v>2</v>
      </c>
      <c r="I3" s="306" t="s">
        <v>3</v>
      </c>
    </row>
    <row r="4" ht="19.5" customHeight="1" spans="1:9">
      <c r="A4" s="307" t="s">
        <v>355</v>
      </c>
      <c r="B4" s="307"/>
      <c r="C4" s="307"/>
      <c r="D4" s="307" t="s">
        <v>356</v>
      </c>
      <c r="E4" s="307"/>
      <c r="F4" s="307"/>
      <c r="G4" s="307"/>
      <c r="H4" s="307"/>
      <c r="I4" s="307"/>
    </row>
    <row r="5" ht="19.5" customHeight="1" spans="1:9">
      <c r="A5" s="317" t="s">
        <v>357</v>
      </c>
      <c r="B5" s="317" t="s">
        <v>7</v>
      </c>
      <c r="C5" s="317" t="s">
        <v>358</v>
      </c>
      <c r="D5" s="317" t="s">
        <v>359</v>
      </c>
      <c r="E5" s="317" t="s">
        <v>7</v>
      </c>
      <c r="F5" s="307" t="s">
        <v>146</v>
      </c>
      <c r="G5" s="317" t="s">
        <v>360</v>
      </c>
      <c r="H5" s="317" t="s">
        <v>361</v>
      </c>
      <c r="I5" s="317" t="s">
        <v>362</v>
      </c>
    </row>
    <row r="6" ht="19.5" customHeight="1" spans="1:9">
      <c r="A6" s="317"/>
      <c r="B6" s="317"/>
      <c r="C6" s="317"/>
      <c r="D6" s="317"/>
      <c r="E6" s="317"/>
      <c r="F6" s="307" t="s">
        <v>141</v>
      </c>
      <c r="G6" s="317" t="s">
        <v>360</v>
      </c>
      <c r="H6" s="317"/>
      <c r="I6" s="317"/>
    </row>
    <row r="7" ht="19.5" customHeight="1" spans="1:9">
      <c r="A7" s="307" t="s">
        <v>363</v>
      </c>
      <c r="B7" s="307"/>
      <c r="C7" s="307" t="s">
        <v>11</v>
      </c>
      <c r="D7" s="307" t="s">
        <v>363</v>
      </c>
      <c r="E7" s="307"/>
      <c r="F7" s="307" t="s">
        <v>12</v>
      </c>
      <c r="G7" s="307" t="s">
        <v>22</v>
      </c>
      <c r="H7" s="307" t="s">
        <v>26</v>
      </c>
      <c r="I7" s="307" t="s">
        <v>31</v>
      </c>
    </row>
    <row r="8" ht="19.5" customHeight="1" spans="1:9">
      <c r="A8" s="308" t="s">
        <v>364</v>
      </c>
      <c r="B8" s="307" t="s">
        <v>11</v>
      </c>
      <c r="C8" s="326" t="s">
        <v>14</v>
      </c>
      <c r="D8" s="308" t="s">
        <v>15</v>
      </c>
      <c r="E8" s="307" t="s">
        <v>24</v>
      </c>
      <c r="F8" s="326"/>
      <c r="G8" s="326"/>
      <c r="H8" s="326"/>
      <c r="I8" s="326"/>
    </row>
    <row r="9" ht="19.5" customHeight="1" spans="1:9">
      <c r="A9" s="308" t="s">
        <v>365</v>
      </c>
      <c r="B9" s="307" t="s">
        <v>12</v>
      </c>
      <c r="C9" s="326" t="s">
        <v>18</v>
      </c>
      <c r="D9" s="308" t="s">
        <v>19</v>
      </c>
      <c r="E9" s="307" t="s">
        <v>29</v>
      </c>
      <c r="F9" s="326"/>
      <c r="G9" s="326"/>
      <c r="H9" s="326"/>
      <c r="I9" s="326"/>
    </row>
    <row r="10" ht="19.5" customHeight="1" spans="1:9">
      <c r="A10" s="308" t="s">
        <v>366</v>
      </c>
      <c r="B10" s="307" t="s">
        <v>22</v>
      </c>
      <c r="C10" s="326"/>
      <c r="D10" s="308" t="s">
        <v>23</v>
      </c>
      <c r="E10" s="307" t="s">
        <v>34</v>
      </c>
      <c r="F10" s="326"/>
      <c r="G10" s="326"/>
      <c r="H10" s="326"/>
      <c r="I10" s="326"/>
    </row>
    <row r="11" ht="19.5" customHeight="1" spans="1:9">
      <c r="A11" s="308"/>
      <c r="B11" s="307" t="s">
        <v>26</v>
      </c>
      <c r="C11" s="313"/>
      <c r="D11" s="308" t="s">
        <v>28</v>
      </c>
      <c r="E11" s="307" t="s">
        <v>39</v>
      </c>
      <c r="F11" s="326"/>
      <c r="G11" s="326"/>
      <c r="H11" s="326"/>
      <c r="I11" s="326"/>
    </row>
    <row r="12" ht="19.5" customHeight="1" spans="1:9">
      <c r="A12" s="308"/>
      <c r="B12" s="307" t="s">
        <v>31</v>
      </c>
      <c r="C12" s="313"/>
      <c r="D12" s="308" t="s">
        <v>33</v>
      </c>
      <c r="E12" s="307" t="s">
        <v>43</v>
      </c>
      <c r="F12" s="326" t="s">
        <v>367</v>
      </c>
      <c r="G12" s="326" t="s">
        <v>367</v>
      </c>
      <c r="H12" s="326"/>
      <c r="I12" s="326"/>
    </row>
    <row r="13" ht="19.5" customHeight="1" spans="1:9">
      <c r="A13" s="308"/>
      <c r="B13" s="307" t="s">
        <v>37</v>
      </c>
      <c r="C13" s="313"/>
      <c r="D13" s="308" t="s">
        <v>38</v>
      </c>
      <c r="E13" s="307" t="s">
        <v>49</v>
      </c>
      <c r="F13" s="326"/>
      <c r="G13" s="326"/>
      <c r="H13" s="326"/>
      <c r="I13" s="326"/>
    </row>
    <row r="14" ht="19.5" customHeight="1" spans="1:9">
      <c r="A14" s="308"/>
      <c r="B14" s="307" t="s">
        <v>41</v>
      </c>
      <c r="C14" s="313"/>
      <c r="D14" s="308" t="s">
        <v>42</v>
      </c>
      <c r="E14" s="307" t="s">
        <v>53</v>
      </c>
      <c r="F14" s="326" t="s">
        <v>44</v>
      </c>
      <c r="G14" s="326" t="s">
        <v>44</v>
      </c>
      <c r="H14" s="326"/>
      <c r="I14" s="326"/>
    </row>
    <row r="15" ht="19.5" customHeight="1" spans="1:9">
      <c r="A15" s="308"/>
      <c r="B15" s="307" t="s">
        <v>46</v>
      </c>
      <c r="C15" s="313"/>
      <c r="D15" s="308" t="s">
        <v>48</v>
      </c>
      <c r="E15" s="307" t="s">
        <v>57</v>
      </c>
      <c r="F15" s="326" t="s">
        <v>50</v>
      </c>
      <c r="G15" s="326" t="s">
        <v>50</v>
      </c>
      <c r="H15" s="326"/>
      <c r="I15" s="326"/>
    </row>
    <row r="16" ht="19.5" customHeight="1" spans="1:9">
      <c r="A16" s="308"/>
      <c r="B16" s="307" t="s">
        <v>51</v>
      </c>
      <c r="C16" s="313"/>
      <c r="D16" s="308" t="s">
        <v>52</v>
      </c>
      <c r="E16" s="307" t="s">
        <v>60</v>
      </c>
      <c r="F16" s="326" t="s">
        <v>54</v>
      </c>
      <c r="G16" s="326" t="s">
        <v>54</v>
      </c>
      <c r="H16" s="326"/>
      <c r="I16" s="326"/>
    </row>
    <row r="17" ht="19.5" customHeight="1" spans="1:9">
      <c r="A17" s="308"/>
      <c r="B17" s="307" t="s">
        <v>55</v>
      </c>
      <c r="C17" s="313"/>
      <c r="D17" s="308" t="s">
        <v>56</v>
      </c>
      <c r="E17" s="307" t="s">
        <v>63</v>
      </c>
      <c r="F17" s="326"/>
      <c r="G17" s="326"/>
      <c r="H17" s="326"/>
      <c r="I17" s="326"/>
    </row>
    <row r="18" ht="19.5" customHeight="1" spans="1:9">
      <c r="A18" s="308"/>
      <c r="B18" s="307" t="s">
        <v>58</v>
      </c>
      <c r="C18" s="313"/>
      <c r="D18" s="308" t="s">
        <v>59</v>
      </c>
      <c r="E18" s="307" t="s">
        <v>67</v>
      </c>
      <c r="F18" s="326"/>
      <c r="G18" s="326"/>
      <c r="H18" s="326"/>
      <c r="I18" s="326"/>
    </row>
    <row r="19" ht="19.5" customHeight="1" spans="1:9">
      <c r="A19" s="308"/>
      <c r="B19" s="307" t="s">
        <v>61</v>
      </c>
      <c r="C19" s="313"/>
      <c r="D19" s="308" t="s">
        <v>62</v>
      </c>
      <c r="E19" s="307" t="s">
        <v>70</v>
      </c>
      <c r="F19" s="326" t="s">
        <v>64</v>
      </c>
      <c r="G19" s="326" t="s">
        <v>64</v>
      </c>
      <c r="H19" s="326"/>
      <c r="I19" s="326"/>
    </row>
    <row r="20" ht="19.5" customHeight="1" spans="1:9">
      <c r="A20" s="308"/>
      <c r="B20" s="307" t="s">
        <v>65</v>
      </c>
      <c r="C20" s="313"/>
      <c r="D20" s="308" t="s">
        <v>66</v>
      </c>
      <c r="E20" s="307" t="s">
        <v>73</v>
      </c>
      <c r="F20" s="326"/>
      <c r="G20" s="326"/>
      <c r="H20" s="326"/>
      <c r="I20" s="326"/>
    </row>
    <row r="21" ht="19.5" customHeight="1" spans="1:9">
      <c r="A21" s="308"/>
      <c r="B21" s="307" t="s">
        <v>68</v>
      </c>
      <c r="C21" s="313"/>
      <c r="D21" s="308" t="s">
        <v>69</v>
      </c>
      <c r="E21" s="307" t="s">
        <v>76</v>
      </c>
      <c r="F21" s="326"/>
      <c r="G21" s="326"/>
      <c r="H21" s="326"/>
      <c r="I21" s="326"/>
    </row>
    <row r="22" ht="19.5" customHeight="1" spans="1:9">
      <c r="A22" s="308"/>
      <c r="B22" s="307" t="s">
        <v>71</v>
      </c>
      <c r="C22" s="313"/>
      <c r="D22" s="308" t="s">
        <v>72</v>
      </c>
      <c r="E22" s="307" t="s">
        <v>79</v>
      </c>
      <c r="F22" s="326"/>
      <c r="G22" s="326"/>
      <c r="H22" s="326"/>
      <c r="I22" s="326"/>
    </row>
    <row r="23" ht="19.5" customHeight="1" spans="1:9">
      <c r="A23" s="308"/>
      <c r="B23" s="307" t="s">
        <v>74</v>
      </c>
      <c r="C23" s="313"/>
      <c r="D23" s="308" t="s">
        <v>75</v>
      </c>
      <c r="E23" s="307" t="s">
        <v>82</v>
      </c>
      <c r="F23" s="326"/>
      <c r="G23" s="326"/>
      <c r="H23" s="326"/>
      <c r="I23" s="326"/>
    </row>
    <row r="24" ht="19.5" customHeight="1" spans="1:9">
      <c r="A24" s="308"/>
      <c r="B24" s="307" t="s">
        <v>77</v>
      </c>
      <c r="C24" s="313"/>
      <c r="D24" s="308" t="s">
        <v>78</v>
      </c>
      <c r="E24" s="307" t="s">
        <v>85</v>
      </c>
      <c r="F24" s="326"/>
      <c r="G24" s="326"/>
      <c r="H24" s="326"/>
      <c r="I24" s="326"/>
    </row>
    <row r="25" ht="19.5" customHeight="1" spans="1:9">
      <c r="A25" s="308"/>
      <c r="B25" s="307" t="s">
        <v>80</v>
      </c>
      <c r="C25" s="313"/>
      <c r="D25" s="308" t="s">
        <v>81</v>
      </c>
      <c r="E25" s="307" t="s">
        <v>89</v>
      </c>
      <c r="F25" s="326"/>
      <c r="G25" s="326"/>
      <c r="H25" s="326"/>
      <c r="I25" s="326"/>
    </row>
    <row r="26" ht="19.5" customHeight="1" spans="1:9">
      <c r="A26" s="308"/>
      <c r="B26" s="307" t="s">
        <v>83</v>
      </c>
      <c r="C26" s="313"/>
      <c r="D26" s="308" t="s">
        <v>84</v>
      </c>
      <c r="E26" s="307" t="s">
        <v>92</v>
      </c>
      <c r="F26" s="326" t="s">
        <v>86</v>
      </c>
      <c r="G26" s="326" t="s">
        <v>86</v>
      </c>
      <c r="H26" s="326"/>
      <c r="I26" s="326"/>
    </row>
    <row r="27" ht="19.5" customHeight="1" spans="1:9">
      <c r="A27" s="308"/>
      <c r="B27" s="307" t="s">
        <v>87</v>
      </c>
      <c r="C27" s="313"/>
      <c r="D27" s="308" t="s">
        <v>88</v>
      </c>
      <c r="E27" s="307" t="s">
        <v>95</v>
      </c>
      <c r="F27" s="326"/>
      <c r="G27" s="326"/>
      <c r="H27" s="326"/>
      <c r="I27" s="326"/>
    </row>
    <row r="28" ht="19.5" customHeight="1" spans="1:9">
      <c r="A28" s="308"/>
      <c r="B28" s="307" t="s">
        <v>90</v>
      </c>
      <c r="C28" s="313"/>
      <c r="D28" s="308" t="s">
        <v>91</v>
      </c>
      <c r="E28" s="307" t="s">
        <v>98</v>
      </c>
      <c r="F28" s="326"/>
      <c r="G28" s="326"/>
      <c r="H28" s="326"/>
      <c r="I28" s="326"/>
    </row>
    <row r="29" ht="19.5" customHeight="1" spans="1:9">
      <c r="A29" s="308"/>
      <c r="B29" s="307" t="s">
        <v>93</v>
      </c>
      <c r="C29" s="313"/>
      <c r="D29" s="308" t="s">
        <v>94</v>
      </c>
      <c r="E29" s="307" t="s">
        <v>102</v>
      </c>
      <c r="F29" s="326"/>
      <c r="G29" s="326"/>
      <c r="H29" s="326"/>
      <c r="I29" s="326"/>
    </row>
    <row r="30" ht="19.5" customHeight="1" spans="1:9">
      <c r="A30" s="308"/>
      <c r="B30" s="307" t="s">
        <v>96</v>
      </c>
      <c r="C30" s="313"/>
      <c r="D30" s="308" t="s">
        <v>97</v>
      </c>
      <c r="E30" s="307" t="s">
        <v>105</v>
      </c>
      <c r="F30" s="326" t="s">
        <v>368</v>
      </c>
      <c r="G30" s="326"/>
      <c r="H30" s="326" t="s">
        <v>368</v>
      </c>
      <c r="I30" s="326"/>
    </row>
    <row r="31" ht="19.5" customHeight="1" spans="1:9">
      <c r="A31" s="308"/>
      <c r="B31" s="307" t="s">
        <v>100</v>
      </c>
      <c r="C31" s="313"/>
      <c r="D31" s="308" t="s">
        <v>101</v>
      </c>
      <c r="E31" s="307" t="s">
        <v>108</v>
      </c>
      <c r="F31" s="326"/>
      <c r="G31" s="326"/>
      <c r="H31" s="326"/>
      <c r="I31" s="326"/>
    </row>
    <row r="32" ht="19.5" customHeight="1" spans="1:9">
      <c r="A32" s="308"/>
      <c r="B32" s="307" t="s">
        <v>103</v>
      </c>
      <c r="C32" s="313"/>
      <c r="D32" s="308" t="s">
        <v>104</v>
      </c>
      <c r="E32" s="307" t="s">
        <v>113</v>
      </c>
      <c r="F32" s="326"/>
      <c r="G32" s="326"/>
      <c r="H32" s="326"/>
      <c r="I32" s="326"/>
    </row>
    <row r="33" ht="19.5" customHeight="1" spans="1:9">
      <c r="A33" s="308"/>
      <c r="B33" s="307" t="s">
        <v>106</v>
      </c>
      <c r="C33" s="313"/>
      <c r="D33" s="308" t="s">
        <v>107</v>
      </c>
      <c r="E33" s="307" t="s">
        <v>118</v>
      </c>
      <c r="F33" s="326"/>
      <c r="G33" s="326"/>
      <c r="H33" s="326"/>
      <c r="I33" s="326"/>
    </row>
    <row r="34" ht="19.5" customHeight="1" spans="1:9">
      <c r="A34" s="307" t="s">
        <v>109</v>
      </c>
      <c r="B34" s="307" t="s">
        <v>110</v>
      </c>
      <c r="C34" s="326" t="s">
        <v>147</v>
      </c>
      <c r="D34" s="307" t="s">
        <v>112</v>
      </c>
      <c r="E34" s="307" t="s">
        <v>123</v>
      </c>
      <c r="F34" s="326" t="s">
        <v>369</v>
      </c>
      <c r="G34" s="326" t="s">
        <v>370</v>
      </c>
      <c r="H34" s="326" t="s">
        <v>368</v>
      </c>
      <c r="I34" s="326"/>
    </row>
    <row r="35" ht="19.5" customHeight="1" spans="1:9">
      <c r="A35" s="308" t="s">
        <v>371</v>
      </c>
      <c r="B35" s="307" t="s">
        <v>116</v>
      </c>
      <c r="C35" s="326" t="s">
        <v>372</v>
      </c>
      <c r="D35" s="308" t="s">
        <v>373</v>
      </c>
      <c r="E35" s="307" t="s">
        <v>128</v>
      </c>
      <c r="F35" s="326" t="s">
        <v>374</v>
      </c>
      <c r="G35" s="326" t="s">
        <v>375</v>
      </c>
      <c r="H35" s="326" t="s">
        <v>376</v>
      </c>
      <c r="I35" s="326"/>
    </row>
    <row r="36" ht="19.5" customHeight="1" spans="1:9">
      <c r="A36" s="308" t="s">
        <v>364</v>
      </c>
      <c r="B36" s="307" t="s">
        <v>120</v>
      </c>
      <c r="C36" s="326" t="s">
        <v>377</v>
      </c>
      <c r="D36" s="308"/>
      <c r="E36" s="307" t="s">
        <v>378</v>
      </c>
      <c r="F36" s="313"/>
      <c r="G36" s="313"/>
      <c r="H36" s="313"/>
      <c r="I36" s="313"/>
    </row>
    <row r="37" ht="19.5" customHeight="1" spans="1:9">
      <c r="A37" s="308" t="s">
        <v>365</v>
      </c>
      <c r="B37" s="307" t="s">
        <v>126</v>
      </c>
      <c r="C37" s="326" t="s">
        <v>379</v>
      </c>
      <c r="D37" s="307"/>
      <c r="E37" s="307" t="s">
        <v>380</v>
      </c>
      <c r="F37" s="313"/>
      <c r="G37" s="313"/>
      <c r="H37" s="313"/>
      <c r="I37" s="313"/>
    </row>
    <row r="38" ht="19.5" customHeight="1" spans="1:9">
      <c r="A38" s="308" t="s">
        <v>366</v>
      </c>
      <c r="B38" s="307" t="s">
        <v>16</v>
      </c>
      <c r="C38" s="326"/>
      <c r="D38" s="308"/>
      <c r="E38" s="307" t="s">
        <v>381</v>
      </c>
      <c r="F38" s="313"/>
      <c r="G38" s="313"/>
      <c r="H38" s="313"/>
      <c r="I38" s="313"/>
    </row>
    <row r="39" ht="19.5" customHeight="1" spans="1:9">
      <c r="A39" s="307" t="s">
        <v>125</v>
      </c>
      <c r="B39" s="307" t="s">
        <v>20</v>
      </c>
      <c r="C39" s="326" t="s">
        <v>382</v>
      </c>
      <c r="D39" s="307" t="s">
        <v>125</v>
      </c>
      <c r="E39" s="307" t="s">
        <v>383</v>
      </c>
      <c r="F39" s="326" t="s">
        <v>382</v>
      </c>
      <c r="G39" s="326" t="s">
        <v>384</v>
      </c>
      <c r="H39" s="326" t="s">
        <v>385</v>
      </c>
      <c r="I39" s="326"/>
    </row>
    <row r="40" ht="19.5" customHeight="1" spans="1:9">
      <c r="A40" s="327" t="s">
        <v>386</v>
      </c>
      <c r="B40" s="327"/>
      <c r="C40" s="327"/>
      <c r="D40" s="327"/>
      <c r="E40" s="327"/>
      <c r="F40" s="327"/>
      <c r="G40" s="327"/>
      <c r="H40" s="327"/>
      <c r="I40" s="3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4"/>
  <sheetViews>
    <sheetView workbookViewId="0">
      <pane xSplit="4" ySplit="9" topLeftCell="J10" activePane="bottomRight" state="frozen"/>
      <selection/>
      <selection pane="topRight"/>
      <selection pane="bottomLeft"/>
      <selection pane="bottomRight" activeCell="A10" sqref="$A10:$XFD10"/>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325" t="s">
        <v>387</v>
      </c>
    </row>
    <row r="2" ht="14.25" spans="20:20">
      <c r="T2" s="306" t="s">
        <v>388</v>
      </c>
    </row>
    <row r="3" ht="14.25" spans="1:20">
      <c r="A3" s="306" t="s">
        <v>2</v>
      </c>
      <c r="T3" s="306" t="s">
        <v>3</v>
      </c>
    </row>
    <row r="4" ht="19.5" customHeight="1" spans="1:20">
      <c r="A4" s="317" t="s">
        <v>6</v>
      </c>
      <c r="B4" s="317"/>
      <c r="C4" s="317"/>
      <c r="D4" s="317"/>
      <c r="E4" s="317" t="s">
        <v>389</v>
      </c>
      <c r="F4" s="317"/>
      <c r="G4" s="317"/>
      <c r="H4" s="317" t="s">
        <v>390</v>
      </c>
      <c r="I4" s="317"/>
      <c r="J4" s="317"/>
      <c r="K4" s="317" t="s">
        <v>391</v>
      </c>
      <c r="L4" s="317"/>
      <c r="M4" s="317"/>
      <c r="N4" s="317"/>
      <c r="O4" s="317"/>
      <c r="P4" s="317" t="s">
        <v>122</v>
      </c>
      <c r="Q4" s="317"/>
      <c r="R4" s="317"/>
      <c r="S4" s="317"/>
      <c r="T4" s="317"/>
    </row>
    <row r="5" ht="19.5" customHeight="1" spans="1:20">
      <c r="A5" s="317" t="s">
        <v>139</v>
      </c>
      <c r="B5" s="317"/>
      <c r="C5" s="317"/>
      <c r="D5" s="317" t="s">
        <v>140</v>
      </c>
      <c r="E5" s="317" t="s">
        <v>146</v>
      </c>
      <c r="F5" s="317" t="s">
        <v>392</v>
      </c>
      <c r="G5" s="317" t="s">
        <v>393</v>
      </c>
      <c r="H5" s="317" t="s">
        <v>146</v>
      </c>
      <c r="I5" s="317" t="s">
        <v>299</v>
      </c>
      <c r="J5" s="317" t="s">
        <v>300</v>
      </c>
      <c r="K5" s="317" t="s">
        <v>146</v>
      </c>
      <c r="L5" s="317" t="s">
        <v>299</v>
      </c>
      <c r="M5" s="317"/>
      <c r="N5" s="317" t="s">
        <v>299</v>
      </c>
      <c r="O5" s="317" t="s">
        <v>300</v>
      </c>
      <c r="P5" s="317" t="s">
        <v>146</v>
      </c>
      <c r="Q5" s="317" t="s">
        <v>392</v>
      </c>
      <c r="R5" s="317" t="s">
        <v>393</v>
      </c>
      <c r="S5" s="317" t="s">
        <v>393</v>
      </c>
      <c r="T5" s="317"/>
    </row>
    <row r="6" ht="19.5" customHeight="1" spans="1:20">
      <c r="A6" s="317"/>
      <c r="B6" s="317"/>
      <c r="C6" s="317"/>
      <c r="D6" s="317"/>
      <c r="E6" s="317"/>
      <c r="F6" s="317"/>
      <c r="G6" s="317" t="s">
        <v>141</v>
      </c>
      <c r="H6" s="317"/>
      <c r="I6" s="317" t="s">
        <v>394</v>
      </c>
      <c r="J6" s="317" t="s">
        <v>141</v>
      </c>
      <c r="K6" s="317"/>
      <c r="L6" s="317" t="s">
        <v>141</v>
      </c>
      <c r="M6" s="317" t="s">
        <v>395</v>
      </c>
      <c r="N6" s="317" t="s">
        <v>394</v>
      </c>
      <c r="O6" s="317" t="s">
        <v>141</v>
      </c>
      <c r="P6" s="317"/>
      <c r="Q6" s="317"/>
      <c r="R6" s="317" t="s">
        <v>141</v>
      </c>
      <c r="S6" s="317" t="s">
        <v>396</v>
      </c>
      <c r="T6" s="317" t="s">
        <v>397</v>
      </c>
    </row>
    <row r="7" ht="19.5" customHeight="1" spans="1:20">
      <c r="A7" s="317"/>
      <c r="B7" s="317"/>
      <c r="C7" s="317"/>
      <c r="D7" s="317"/>
      <c r="E7" s="317"/>
      <c r="F7" s="317"/>
      <c r="G7" s="317"/>
      <c r="H7" s="317"/>
      <c r="I7" s="317"/>
      <c r="J7" s="317"/>
      <c r="K7" s="317"/>
      <c r="L7" s="317"/>
      <c r="M7" s="317"/>
      <c r="N7" s="317"/>
      <c r="O7" s="317"/>
      <c r="P7" s="317"/>
      <c r="Q7" s="317"/>
      <c r="R7" s="317"/>
      <c r="S7" s="317"/>
      <c r="T7" s="317"/>
    </row>
    <row r="8" ht="19.5" customHeight="1" spans="1:20">
      <c r="A8" s="317" t="s">
        <v>143</v>
      </c>
      <c r="B8" s="317" t="s">
        <v>144</v>
      </c>
      <c r="C8" s="317" t="s">
        <v>145</v>
      </c>
      <c r="D8" s="317" t="s">
        <v>10</v>
      </c>
      <c r="E8" s="307" t="s">
        <v>11</v>
      </c>
      <c r="F8" s="307" t="s">
        <v>12</v>
      </c>
      <c r="G8" s="307" t="s">
        <v>22</v>
      </c>
      <c r="H8" s="307" t="s">
        <v>26</v>
      </c>
      <c r="I8" s="307" t="s">
        <v>31</v>
      </c>
      <c r="J8" s="307" t="s">
        <v>37</v>
      </c>
      <c r="K8" s="307" t="s">
        <v>41</v>
      </c>
      <c r="L8" s="307" t="s">
        <v>46</v>
      </c>
      <c r="M8" s="307" t="s">
        <v>51</v>
      </c>
      <c r="N8" s="307" t="s">
        <v>55</v>
      </c>
      <c r="O8" s="307" t="s">
        <v>58</v>
      </c>
      <c r="P8" s="307" t="s">
        <v>61</v>
      </c>
      <c r="Q8" s="307" t="s">
        <v>65</v>
      </c>
      <c r="R8" s="307" t="s">
        <v>68</v>
      </c>
      <c r="S8" s="307" t="s">
        <v>71</v>
      </c>
      <c r="T8" s="307" t="s">
        <v>74</v>
      </c>
    </row>
    <row r="9" ht="19.5" customHeight="1" spans="1:20">
      <c r="A9" s="317"/>
      <c r="B9" s="317"/>
      <c r="C9" s="317"/>
      <c r="D9" s="317" t="s">
        <v>146</v>
      </c>
      <c r="E9" s="326" t="s">
        <v>377</v>
      </c>
      <c r="F9" s="326" t="s">
        <v>398</v>
      </c>
      <c r="G9" s="326" t="s">
        <v>399</v>
      </c>
      <c r="H9" s="326" t="s">
        <v>14</v>
      </c>
      <c r="I9" s="326" t="s">
        <v>400</v>
      </c>
      <c r="J9" s="326" t="s">
        <v>401</v>
      </c>
      <c r="K9" s="326" t="s">
        <v>370</v>
      </c>
      <c r="L9" s="326" t="s">
        <v>304</v>
      </c>
      <c r="M9" s="326" t="s">
        <v>402</v>
      </c>
      <c r="N9" s="326" t="s">
        <v>403</v>
      </c>
      <c r="O9" s="326" t="s">
        <v>404</v>
      </c>
      <c r="P9" s="326" t="s">
        <v>375</v>
      </c>
      <c r="Q9" s="326" t="s">
        <v>405</v>
      </c>
      <c r="R9" s="326" t="s">
        <v>406</v>
      </c>
      <c r="S9" s="326" t="s">
        <v>406</v>
      </c>
      <c r="T9" s="326" t="s">
        <v>27</v>
      </c>
    </row>
    <row r="10" ht="19.5" customHeight="1" spans="1:20">
      <c r="A10" s="327" t="s">
        <v>148</v>
      </c>
      <c r="B10" s="327"/>
      <c r="C10" s="327"/>
      <c r="D10" s="327" t="s">
        <v>149</v>
      </c>
      <c r="E10" s="326" t="s">
        <v>407</v>
      </c>
      <c r="F10" s="326" t="s">
        <v>408</v>
      </c>
      <c r="G10" s="326" t="s">
        <v>399</v>
      </c>
      <c r="H10" s="326" t="s">
        <v>151</v>
      </c>
      <c r="I10" s="326" t="s">
        <v>409</v>
      </c>
      <c r="J10" s="326" t="s">
        <v>410</v>
      </c>
      <c r="K10" s="326" t="s">
        <v>367</v>
      </c>
      <c r="L10" s="326" t="s">
        <v>306</v>
      </c>
      <c r="M10" s="326" t="s">
        <v>411</v>
      </c>
      <c r="N10" s="326" t="s">
        <v>403</v>
      </c>
      <c r="O10" s="326" t="s">
        <v>412</v>
      </c>
      <c r="P10" s="326" t="s">
        <v>413</v>
      </c>
      <c r="Q10" s="326" t="s">
        <v>414</v>
      </c>
      <c r="R10" s="326" t="s">
        <v>406</v>
      </c>
      <c r="S10" s="326" t="s">
        <v>406</v>
      </c>
      <c r="T10" s="326" t="s">
        <v>27</v>
      </c>
    </row>
    <row r="11" ht="19.5" customHeight="1" spans="1:20">
      <c r="A11" s="327" t="s">
        <v>153</v>
      </c>
      <c r="B11" s="327"/>
      <c r="C11" s="327"/>
      <c r="D11" s="327" t="s">
        <v>154</v>
      </c>
      <c r="E11" s="326" t="s">
        <v>415</v>
      </c>
      <c r="F11" s="326" t="s">
        <v>416</v>
      </c>
      <c r="G11" s="326" t="s">
        <v>417</v>
      </c>
      <c r="H11" s="326" t="s">
        <v>156</v>
      </c>
      <c r="I11" s="326" t="s">
        <v>160</v>
      </c>
      <c r="J11" s="326" t="s">
        <v>164</v>
      </c>
      <c r="K11" s="326" t="s">
        <v>418</v>
      </c>
      <c r="L11" s="326" t="s">
        <v>309</v>
      </c>
      <c r="M11" s="326" t="s">
        <v>419</v>
      </c>
      <c r="N11" s="326" t="s">
        <v>420</v>
      </c>
      <c r="O11" s="326" t="s">
        <v>421</v>
      </c>
      <c r="P11" s="326" t="s">
        <v>422</v>
      </c>
      <c r="Q11" s="326" t="s">
        <v>27</v>
      </c>
      <c r="R11" s="326" t="s">
        <v>422</v>
      </c>
      <c r="S11" s="326" t="s">
        <v>422</v>
      </c>
      <c r="T11" s="326" t="s">
        <v>27</v>
      </c>
    </row>
    <row r="12" ht="19.5" customHeight="1" spans="1:20">
      <c r="A12" s="327" t="s">
        <v>158</v>
      </c>
      <c r="B12" s="327"/>
      <c r="C12" s="327"/>
      <c r="D12" s="327" t="s">
        <v>159</v>
      </c>
      <c r="E12" s="326" t="s">
        <v>423</v>
      </c>
      <c r="F12" s="326" t="s">
        <v>416</v>
      </c>
      <c r="G12" s="326" t="s">
        <v>424</v>
      </c>
      <c r="H12" s="326" t="s">
        <v>160</v>
      </c>
      <c r="I12" s="326" t="s">
        <v>160</v>
      </c>
      <c r="J12" s="326"/>
      <c r="K12" s="326" t="s">
        <v>309</v>
      </c>
      <c r="L12" s="326" t="s">
        <v>309</v>
      </c>
      <c r="M12" s="326" t="s">
        <v>419</v>
      </c>
      <c r="N12" s="326" t="s">
        <v>420</v>
      </c>
      <c r="O12" s="326"/>
      <c r="P12" s="326" t="s">
        <v>424</v>
      </c>
      <c r="Q12" s="326" t="s">
        <v>27</v>
      </c>
      <c r="R12" s="326" t="s">
        <v>424</v>
      </c>
      <c r="S12" s="326" t="s">
        <v>424</v>
      </c>
      <c r="T12" s="326" t="s">
        <v>27</v>
      </c>
    </row>
    <row r="13" ht="19.5" customHeight="1" spans="1:20">
      <c r="A13" s="327" t="s">
        <v>161</v>
      </c>
      <c r="B13" s="327"/>
      <c r="C13" s="327"/>
      <c r="D13" s="327" t="s">
        <v>162</v>
      </c>
      <c r="E13" s="326" t="s">
        <v>425</v>
      </c>
      <c r="F13" s="326" t="s">
        <v>27</v>
      </c>
      <c r="G13" s="326" t="s">
        <v>425</v>
      </c>
      <c r="H13" s="326" t="s">
        <v>164</v>
      </c>
      <c r="I13" s="326"/>
      <c r="J13" s="326" t="s">
        <v>164</v>
      </c>
      <c r="K13" s="326" t="s">
        <v>421</v>
      </c>
      <c r="L13" s="326" t="s">
        <v>27</v>
      </c>
      <c r="M13" s="326" t="s">
        <v>27</v>
      </c>
      <c r="N13" s="326" t="s">
        <v>27</v>
      </c>
      <c r="O13" s="326" t="s">
        <v>421</v>
      </c>
      <c r="P13" s="326" t="s">
        <v>426</v>
      </c>
      <c r="Q13" s="326" t="s">
        <v>27</v>
      </c>
      <c r="R13" s="326" t="s">
        <v>426</v>
      </c>
      <c r="S13" s="326" t="s">
        <v>426</v>
      </c>
      <c r="T13" s="326" t="s">
        <v>27</v>
      </c>
    </row>
    <row r="14" ht="19.5" customHeight="1" spans="1:20">
      <c r="A14" s="327" t="s">
        <v>165</v>
      </c>
      <c r="B14" s="327"/>
      <c r="C14" s="327"/>
      <c r="D14" s="327" t="s">
        <v>166</v>
      </c>
      <c r="E14" s="326" t="s">
        <v>427</v>
      </c>
      <c r="F14" s="326" t="s">
        <v>428</v>
      </c>
      <c r="G14" s="326" t="s">
        <v>429</v>
      </c>
      <c r="H14" s="326" t="s">
        <v>168</v>
      </c>
      <c r="I14" s="326" t="s">
        <v>430</v>
      </c>
      <c r="J14" s="326" t="s">
        <v>431</v>
      </c>
      <c r="K14" s="326" t="s">
        <v>432</v>
      </c>
      <c r="L14" s="326" t="s">
        <v>315</v>
      </c>
      <c r="M14" s="326" t="s">
        <v>433</v>
      </c>
      <c r="N14" s="326" t="s">
        <v>434</v>
      </c>
      <c r="O14" s="326" t="s">
        <v>435</v>
      </c>
      <c r="P14" s="326" t="s">
        <v>436</v>
      </c>
      <c r="Q14" s="326" t="s">
        <v>414</v>
      </c>
      <c r="R14" s="326" t="s">
        <v>437</v>
      </c>
      <c r="S14" s="326" t="s">
        <v>437</v>
      </c>
      <c r="T14" s="326" t="s">
        <v>27</v>
      </c>
    </row>
    <row r="15" ht="19.5" customHeight="1" spans="1:20">
      <c r="A15" s="327" t="s">
        <v>171</v>
      </c>
      <c r="B15" s="327"/>
      <c r="C15" s="327"/>
      <c r="D15" s="327" t="s">
        <v>172</v>
      </c>
      <c r="E15" s="326" t="s">
        <v>438</v>
      </c>
      <c r="F15" s="326" t="s">
        <v>27</v>
      </c>
      <c r="G15" s="326" t="s">
        <v>438</v>
      </c>
      <c r="H15" s="326" t="s">
        <v>174</v>
      </c>
      <c r="I15" s="326" t="s">
        <v>318</v>
      </c>
      <c r="J15" s="326" t="s">
        <v>439</v>
      </c>
      <c r="K15" s="326" t="s">
        <v>440</v>
      </c>
      <c r="L15" s="326" t="s">
        <v>318</v>
      </c>
      <c r="M15" s="326" t="s">
        <v>441</v>
      </c>
      <c r="N15" s="326" t="s">
        <v>442</v>
      </c>
      <c r="O15" s="326" t="s">
        <v>443</v>
      </c>
      <c r="P15" s="326" t="s">
        <v>444</v>
      </c>
      <c r="Q15" s="326" t="s">
        <v>27</v>
      </c>
      <c r="R15" s="326" t="s">
        <v>444</v>
      </c>
      <c r="S15" s="326" t="s">
        <v>444</v>
      </c>
      <c r="T15" s="326" t="s">
        <v>27</v>
      </c>
    </row>
    <row r="16" ht="19.5" customHeight="1" spans="1:20">
      <c r="A16" s="327" t="s">
        <v>176</v>
      </c>
      <c r="B16" s="327"/>
      <c r="C16" s="327"/>
      <c r="D16" s="327" t="s">
        <v>177</v>
      </c>
      <c r="E16" s="326" t="s">
        <v>445</v>
      </c>
      <c r="F16" s="326" t="s">
        <v>446</v>
      </c>
      <c r="G16" s="326" t="s">
        <v>447</v>
      </c>
      <c r="H16" s="326" t="s">
        <v>178</v>
      </c>
      <c r="I16" s="326" t="s">
        <v>448</v>
      </c>
      <c r="J16" s="326" t="s">
        <v>449</v>
      </c>
      <c r="K16" s="326" t="s">
        <v>450</v>
      </c>
      <c r="L16" s="326" t="s">
        <v>321</v>
      </c>
      <c r="M16" s="326" t="s">
        <v>451</v>
      </c>
      <c r="N16" s="326" t="s">
        <v>452</v>
      </c>
      <c r="O16" s="326" t="s">
        <v>453</v>
      </c>
      <c r="P16" s="326" t="s">
        <v>454</v>
      </c>
      <c r="Q16" s="326" t="s">
        <v>455</v>
      </c>
      <c r="R16" s="326" t="s">
        <v>456</v>
      </c>
      <c r="S16" s="326" t="s">
        <v>456</v>
      </c>
      <c r="T16" s="326" t="s">
        <v>27</v>
      </c>
    </row>
    <row r="17" ht="19.5" customHeight="1" spans="1:20">
      <c r="A17" s="327" t="s">
        <v>179</v>
      </c>
      <c r="B17" s="327"/>
      <c r="C17" s="327"/>
      <c r="D17" s="327" t="s">
        <v>180</v>
      </c>
      <c r="E17" s="326" t="s">
        <v>457</v>
      </c>
      <c r="F17" s="326" t="s">
        <v>458</v>
      </c>
      <c r="G17" s="326" t="s">
        <v>459</v>
      </c>
      <c r="H17" s="326" t="s">
        <v>181</v>
      </c>
      <c r="I17" s="326" t="s">
        <v>460</v>
      </c>
      <c r="J17" s="326" t="s">
        <v>461</v>
      </c>
      <c r="K17" s="326" t="s">
        <v>462</v>
      </c>
      <c r="L17" s="326" t="s">
        <v>324</v>
      </c>
      <c r="M17" s="326" t="s">
        <v>463</v>
      </c>
      <c r="N17" s="326" t="s">
        <v>464</v>
      </c>
      <c r="O17" s="326" t="s">
        <v>465</v>
      </c>
      <c r="P17" s="326" t="s">
        <v>466</v>
      </c>
      <c r="Q17" s="326" t="s">
        <v>467</v>
      </c>
      <c r="R17" s="326" t="s">
        <v>468</v>
      </c>
      <c r="S17" s="326" t="s">
        <v>468</v>
      </c>
      <c r="T17" s="326" t="s">
        <v>27</v>
      </c>
    </row>
    <row r="18" ht="19.5" customHeight="1" spans="1:20">
      <c r="A18" s="327" t="s">
        <v>182</v>
      </c>
      <c r="B18" s="327"/>
      <c r="C18" s="327"/>
      <c r="D18" s="327" t="s">
        <v>183</v>
      </c>
      <c r="E18" s="326" t="s">
        <v>469</v>
      </c>
      <c r="F18" s="326" t="s">
        <v>470</v>
      </c>
      <c r="G18" s="326" t="s">
        <v>471</v>
      </c>
      <c r="H18" s="326" t="s">
        <v>185</v>
      </c>
      <c r="I18" s="326" t="s">
        <v>472</v>
      </c>
      <c r="J18" s="326" t="s">
        <v>473</v>
      </c>
      <c r="K18" s="326" t="s">
        <v>474</v>
      </c>
      <c r="L18" s="326" t="s">
        <v>327</v>
      </c>
      <c r="M18" s="326" t="s">
        <v>475</v>
      </c>
      <c r="N18" s="326" t="s">
        <v>476</v>
      </c>
      <c r="O18" s="326" t="s">
        <v>477</v>
      </c>
      <c r="P18" s="326" t="s">
        <v>478</v>
      </c>
      <c r="Q18" s="326" t="s">
        <v>27</v>
      </c>
      <c r="R18" s="326" t="s">
        <v>478</v>
      </c>
      <c r="S18" s="326" t="s">
        <v>478</v>
      </c>
      <c r="T18" s="326" t="s">
        <v>27</v>
      </c>
    </row>
    <row r="19" ht="19.5" customHeight="1" spans="1:20">
      <c r="A19" s="327" t="s">
        <v>187</v>
      </c>
      <c r="B19" s="327"/>
      <c r="C19" s="327"/>
      <c r="D19" s="327" t="s">
        <v>188</v>
      </c>
      <c r="E19" s="326" t="s">
        <v>27</v>
      </c>
      <c r="F19" s="326" t="s">
        <v>27</v>
      </c>
      <c r="G19" s="326" t="s">
        <v>27</v>
      </c>
      <c r="H19" s="326" t="s">
        <v>189</v>
      </c>
      <c r="I19" s="326"/>
      <c r="J19" s="326" t="s">
        <v>189</v>
      </c>
      <c r="K19" s="326" t="s">
        <v>189</v>
      </c>
      <c r="L19" s="326"/>
      <c r="M19" s="326"/>
      <c r="N19" s="326"/>
      <c r="O19" s="326" t="s">
        <v>189</v>
      </c>
      <c r="P19" s="326" t="s">
        <v>27</v>
      </c>
      <c r="Q19" s="326" t="s">
        <v>27</v>
      </c>
      <c r="R19" s="326" t="s">
        <v>27</v>
      </c>
      <c r="S19" s="326" t="s">
        <v>27</v>
      </c>
      <c r="T19" s="326" t="s">
        <v>27</v>
      </c>
    </row>
    <row r="20" ht="19.5" customHeight="1" spans="1:20">
      <c r="A20" s="327" t="s">
        <v>190</v>
      </c>
      <c r="B20" s="327"/>
      <c r="C20" s="327"/>
      <c r="D20" s="327" t="s">
        <v>191</v>
      </c>
      <c r="E20" s="326" t="s">
        <v>479</v>
      </c>
      <c r="F20" s="326" t="s">
        <v>27</v>
      </c>
      <c r="G20" s="326" t="s">
        <v>479</v>
      </c>
      <c r="H20" s="326" t="s">
        <v>193</v>
      </c>
      <c r="I20" s="326" t="s">
        <v>27</v>
      </c>
      <c r="J20" s="326" t="s">
        <v>193</v>
      </c>
      <c r="K20" s="326" t="s">
        <v>480</v>
      </c>
      <c r="L20" s="326"/>
      <c r="M20" s="326"/>
      <c r="N20" s="326"/>
      <c r="O20" s="326" t="s">
        <v>480</v>
      </c>
      <c r="P20" s="326" t="s">
        <v>481</v>
      </c>
      <c r="Q20" s="326" t="s">
        <v>27</v>
      </c>
      <c r="R20" s="326" t="s">
        <v>481</v>
      </c>
      <c r="S20" s="326" t="s">
        <v>481</v>
      </c>
      <c r="T20" s="326" t="s">
        <v>27</v>
      </c>
    </row>
    <row r="21" ht="19.5" customHeight="1" spans="1:20">
      <c r="A21" s="327" t="s">
        <v>194</v>
      </c>
      <c r="B21" s="327"/>
      <c r="C21" s="327"/>
      <c r="D21" s="327" t="s">
        <v>195</v>
      </c>
      <c r="E21" s="326" t="s">
        <v>482</v>
      </c>
      <c r="F21" s="326" t="s">
        <v>27</v>
      </c>
      <c r="G21" s="326" t="s">
        <v>482</v>
      </c>
      <c r="H21" s="326" t="s">
        <v>197</v>
      </c>
      <c r="I21" s="326" t="s">
        <v>331</v>
      </c>
      <c r="J21" s="326" t="s">
        <v>483</v>
      </c>
      <c r="K21" s="326" t="s">
        <v>484</v>
      </c>
      <c r="L21" s="326" t="s">
        <v>331</v>
      </c>
      <c r="M21" s="326" t="s">
        <v>485</v>
      </c>
      <c r="N21" s="326" t="s">
        <v>486</v>
      </c>
      <c r="O21" s="326" t="s">
        <v>487</v>
      </c>
      <c r="P21" s="326" t="s">
        <v>488</v>
      </c>
      <c r="Q21" s="326" t="s">
        <v>27</v>
      </c>
      <c r="R21" s="326" t="s">
        <v>488</v>
      </c>
      <c r="S21" s="326" t="s">
        <v>488</v>
      </c>
      <c r="T21" s="326" t="s">
        <v>27</v>
      </c>
    </row>
    <row r="22" ht="19.5" customHeight="1" spans="1:20">
      <c r="A22" s="327" t="s">
        <v>200</v>
      </c>
      <c r="B22" s="327"/>
      <c r="C22" s="327"/>
      <c r="D22" s="327" t="s">
        <v>201</v>
      </c>
      <c r="E22" s="326" t="s">
        <v>489</v>
      </c>
      <c r="F22" s="326" t="s">
        <v>27</v>
      </c>
      <c r="G22" s="326" t="s">
        <v>489</v>
      </c>
      <c r="H22" s="326" t="s">
        <v>197</v>
      </c>
      <c r="I22" s="326" t="s">
        <v>331</v>
      </c>
      <c r="J22" s="326" t="s">
        <v>483</v>
      </c>
      <c r="K22" s="326" t="s">
        <v>484</v>
      </c>
      <c r="L22" s="326" t="s">
        <v>331</v>
      </c>
      <c r="M22" s="326" t="s">
        <v>485</v>
      </c>
      <c r="N22" s="326" t="s">
        <v>486</v>
      </c>
      <c r="O22" s="326" t="s">
        <v>487</v>
      </c>
      <c r="P22" s="326" t="s">
        <v>490</v>
      </c>
      <c r="Q22" s="326" t="s">
        <v>27</v>
      </c>
      <c r="R22" s="326" t="s">
        <v>490</v>
      </c>
      <c r="S22" s="326" t="s">
        <v>490</v>
      </c>
      <c r="T22" s="326" t="s">
        <v>27</v>
      </c>
    </row>
    <row r="23" ht="19.5" customHeight="1" spans="1:20">
      <c r="A23" s="327" t="s">
        <v>491</v>
      </c>
      <c r="B23" s="327"/>
      <c r="C23" s="327"/>
      <c r="D23" s="327" t="s">
        <v>492</v>
      </c>
      <c r="E23" s="326" t="s">
        <v>493</v>
      </c>
      <c r="F23" s="326" t="s">
        <v>27</v>
      </c>
      <c r="G23" s="326" t="s">
        <v>493</v>
      </c>
      <c r="H23" s="326"/>
      <c r="I23" s="326"/>
      <c r="J23" s="326"/>
      <c r="K23" s="326"/>
      <c r="L23" s="326"/>
      <c r="M23" s="326"/>
      <c r="N23" s="326"/>
      <c r="O23" s="326"/>
      <c r="P23" s="326" t="s">
        <v>493</v>
      </c>
      <c r="Q23" s="326" t="s">
        <v>27</v>
      </c>
      <c r="R23" s="326" t="s">
        <v>493</v>
      </c>
      <c r="S23" s="326" t="s">
        <v>493</v>
      </c>
      <c r="T23" s="326" t="s">
        <v>27</v>
      </c>
    </row>
    <row r="24" ht="19.5" customHeight="1" spans="1:20">
      <c r="A24" s="327" t="s">
        <v>202</v>
      </c>
      <c r="B24" s="327"/>
      <c r="C24" s="327"/>
      <c r="D24" s="327" t="s">
        <v>203</v>
      </c>
      <c r="E24" s="326" t="s">
        <v>494</v>
      </c>
      <c r="F24" s="326" t="s">
        <v>27</v>
      </c>
      <c r="G24" s="326" t="s">
        <v>494</v>
      </c>
      <c r="H24" s="326" t="s">
        <v>204</v>
      </c>
      <c r="I24" s="326" t="s">
        <v>334</v>
      </c>
      <c r="J24" s="326" t="s">
        <v>495</v>
      </c>
      <c r="K24" s="326" t="s">
        <v>496</v>
      </c>
      <c r="L24" s="326" t="s">
        <v>334</v>
      </c>
      <c r="M24" s="326" t="s">
        <v>497</v>
      </c>
      <c r="N24" s="326" t="s">
        <v>498</v>
      </c>
      <c r="O24" s="326" t="s">
        <v>499</v>
      </c>
      <c r="P24" s="326" t="s">
        <v>500</v>
      </c>
      <c r="Q24" s="326" t="s">
        <v>27</v>
      </c>
      <c r="R24" s="326" t="s">
        <v>500</v>
      </c>
      <c r="S24" s="326" t="s">
        <v>500</v>
      </c>
      <c r="T24" s="326" t="s">
        <v>27</v>
      </c>
    </row>
    <row r="25" ht="19.5" customHeight="1" spans="1:20">
      <c r="A25" s="327" t="s">
        <v>205</v>
      </c>
      <c r="B25" s="327"/>
      <c r="C25" s="327"/>
      <c r="D25" s="327" t="s">
        <v>206</v>
      </c>
      <c r="E25" s="326" t="s">
        <v>494</v>
      </c>
      <c r="F25" s="326" t="s">
        <v>27</v>
      </c>
      <c r="G25" s="326" t="s">
        <v>494</v>
      </c>
      <c r="H25" s="326" t="s">
        <v>204</v>
      </c>
      <c r="I25" s="326" t="s">
        <v>334</v>
      </c>
      <c r="J25" s="326" t="s">
        <v>495</v>
      </c>
      <c r="K25" s="326" t="s">
        <v>496</v>
      </c>
      <c r="L25" s="326" t="s">
        <v>334</v>
      </c>
      <c r="M25" s="326" t="s">
        <v>497</v>
      </c>
      <c r="N25" s="326" t="s">
        <v>498</v>
      </c>
      <c r="O25" s="326" t="s">
        <v>499</v>
      </c>
      <c r="P25" s="326" t="s">
        <v>500</v>
      </c>
      <c r="Q25" s="326" t="s">
        <v>27</v>
      </c>
      <c r="R25" s="326" t="s">
        <v>500</v>
      </c>
      <c r="S25" s="326" t="s">
        <v>500</v>
      </c>
      <c r="T25" s="326" t="s">
        <v>27</v>
      </c>
    </row>
    <row r="26" ht="19.5" customHeight="1" spans="1:20">
      <c r="A26" s="327" t="s">
        <v>501</v>
      </c>
      <c r="B26" s="327"/>
      <c r="C26" s="327"/>
      <c r="D26" s="327" t="s">
        <v>502</v>
      </c>
      <c r="E26" s="326" t="s">
        <v>503</v>
      </c>
      <c r="F26" s="326" t="s">
        <v>27</v>
      </c>
      <c r="G26" s="326" t="s">
        <v>503</v>
      </c>
      <c r="H26" s="326"/>
      <c r="I26" s="326"/>
      <c r="J26" s="326"/>
      <c r="K26" s="326"/>
      <c r="L26" s="326"/>
      <c r="M26" s="326"/>
      <c r="N26" s="326"/>
      <c r="O26" s="326"/>
      <c r="P26" s="326" t="s">
        <v>503</v>
      </c>
      <c r="Q26" s="326" t="s">
        <v>27</v>
      </c>
      <c r="R26" s="326" t="s">
        <v>503</v>
      </c>
      <c r="S26" s="326" t="s">
        <v>503</v>
      </c>
      <c r="T26" s="326"/>
    </row>
    <row r="27" ht="19.5" customHeight="1" spans="1:20">
      <c r="A27" s="327" t="s">
        <v>504</v>
      </c>
      <c r="B27" s="327"/>
      <c r="C27" s="327"/>
      <c r="D27" s="327" t="s">
        <v>505</v>
      </c>
      <c r="E27" s="326" t="s">
        <v>503</v>
      </c>
      <c r="F27" s="326" t="s">
        <v>27</v>
      </c>
      <c r="G27" s="326" t="s">
        <v>503</v>
      </c>
      <c r="H27" s="326"/>
      <c r="I27" s="326"/>
      <c r="J27" s="326"/>
      <c r="K27" s="326"/>
      <c r="L27" s="326"/>
      <c r="M27" s="326"/>
      <c r="N27" s="326"/>
      <c r="O27" s="326"/>
      <c r="P27" s="326" t="s">
        <v>503</v>
      </c>
      <c r="Q27" s="326" t="s">
        <v>27</v>
      </c>
      <c r="R27" s="326" t="s">
        <v>503</v>
      </c>
      <c r="S27" s="326" t="s">
        <v>503</v>
      </c>
      <c r="T27" s="326"/>
    </row>
    <row r="28" ht="19.5" customHeight="1" spans="1:20">
      <c r="A28" s="327" t="s">
        <v>207</v>
      </c>
      <c r="B28" s="327"/>
      <c r="C28" s="327"/>
      <c r="D28" s="327" t="s">
        <v>208</v>
      </c>
      <c r="E28" s="326" t="s">
        <v>506</v>
      </c>
      <c r="F28" s="326" t="s">
        <v>27</v>
      </c>
      <c r="G28" s="326" t="s">
        <v>506</v>
      </c>
      <c r="H28" s="326" t="s">
        <v>209</v>
      </c>
      <c r="I28" s="326" t="s">
        <v>337</v>
      </c>
      <c r="J28" s="326" t="s">
        <v>507</v>
      </c>
      <c r="K28" s="326" t="s">
        <v>336</v>
      </c>
      <c r="L28" s="326" t="s">
        <v>337</v>
      </c>
      <c r="M28" s="326" t="s">
        <v>337</v>
      </c>
      <c r="N28" s="326" t="s">
        <v>27</v>
      </c>
      <c r="O28" s="326" t="s">
        <v>338</v>
      </c>
      <c r="P28" s="326" t="s">
        <v>508</v>
      </c>
      <c r="Q28" s="326" t="s">
        <v>27</v>
      </c>
      <c r="R28" s="326" t="s">
        <v>508</v>
      </c>
      <c r="S28" s="326" t="s">
        <v>508</v>
      </c>
      <c r="T28" s="326" t="s">
        <v>27</v>
      </c>
    </row>
    <row r="29" ht="19.5" customHeight="1" spans="1:20">
      <c r="A29" s="327" t="s">
        <v>210</v>
      </c>
      <c r="B29" s="327"/>
      <c r="C29" s="327"/>
      <c r="D29" s="327" t="s">
        <v>211</v>
      </c>
      <c r="E29" s="326" t="s">
        <v>506</v>
      </c>
      <c r="F29" s="326" t="s">
        <v>27</v>
      </c>
      <c r="G29" s="326" t="s">
        <v>506</v>
      </c>
      <c r="H29" s="326" t="s">
        <v>209</v>
      </c>
      <c r="I29" s="326" t="s">
        <v>337</v>
      </c>
      <c r="J29" s="326" t="s">
        <v>507</v>
      </c>
      <c r="K29" s="326" t="s">
        <v>336</v>
      </c>
      <c r="L29" s="326" t="s">
        <v>337</v>
      </c>
      <c r="M29" s="326" t="s">
        <v>337</v>
      </c>
      <c r="N29" s="326" t="s">
        <v>27</v>
      </c>
      <c r="O29" s="326" t="s">
        <v>338</v>
      </c>
      <c r="P29" s="326" t="s">
        <v>508</v>
      </c>
      <c r="Q29" s="326" t="s">
        <v>27</v>
      </c>
      <c r="R29" s="326" t="s">
        <v>508</v>
      </c>
      <c r="S29" s="326" t="s">
        <v>508</v>
      </c>
      <c r="T29" s="326" t="s">
        <v>27</v>
      </c>
    </row>
    <row r="30" ht="19.5" customHeight="1" spans="1:20">
      <c r="A30" s="327" t="s">
        <v>509</v>
      </c>
      <c r="B30" s="327"/>
      <c r="C30" s="327"/>
      <c r="D30" s="327" t="s">
        <v>510</v>
      </c>
      <c r="E30" s="326" t="s">
        <v>511</v>
      </c>
      <c r="F30" s="326" t="s">
        <v>27</v>
      </c>
      <c r="G30" s="326" t="s">
        <v>511</v>
      </c>
      <c r="H30" s="326" t="s">
        <v>27</v>
      </c>
      <c r="I30" s="326" t="s">
        <v>27</v>
      </c>
      <c r="J30" s="326"/>
      <c r="K30" s="326"/>
      <c r="L30" s="326"/>
      <c r="M30" s="326"/>
      <c r="N30" s="326"/>
      <c r="O30" s="326"/>
      <c r="P30" s="326" t="s">
        <v>511</v>
      </c>
      <c r="Q30" s="326" t="s">
        <v>27</v>
      </c>
      <c r="R30" s="326" t="s">
        <v>511</v>
      </c>
      <c r="S30" s="326" t="s">
        <v>511</v>
      </c>
      <c r="T30" s="326" t="s">
        <v>27</v>
      </c>
    </row>
    <row r="31" ht="19.5" customHeight="1" spans="1:20">
      <c r="A31" s="327" t="s">
        <v>512</v>
      </c>
      <c r="B31" s="327"/>
      <c r="C31" s="327"/>
      <c r="D31" s="327" t="s">
        <v>510</v>
      </c>
      <c r="E31" s="326" t="s">
        <v>511</v>
      </c>
      <c r="F31" s="326" t="s">
        <v>27</v>
      </c>
      <c r="G31" s="326" t="s">
        <v>511</v>
      </c>
      <c r="H31" s="326" t="s">
        <v>27</v>
      </c>
      <c r="I31" s="326" t="s">
        <v>27</v>
      </c>
      <c r="J31" s="326"/>
      <c r="K31" s="326"/>
      <c r="L31" s="326"/>
      <c r="M31" s="326"/>
      <c r="N31" s="326"/>
      <c r="O31" s="326"/>
      <c r="P31" s="326" t="s">
        <v>511</v>
      </c>
      <c r="Q31" s="326" t="s">
        <v>27</v>
      </c>
      <c r="R31" s="326" t="s">
        <v>511</v>
      </c>
      <c r="S31" s="326" t="s">
        <v>511</v>
      </c>
      <c r="T31" s="326" t="s">
        <v>27</v>
      </c>
    </row>
    <row r="32" ht="19.5" customHeight="1" spans="1:20">
      <c r="A32" s="327" t="s">
        <v>212</v>
      </c>
      <c r="B32" s="327"/>
      <c r="C32" s="327"/>
      <c r="D32" s="327" t="s">
        <v>213</v>
      </c>
      <c r="E32" s="326" t="s">
        <v>27</v>
      </c>
      <c r="F32" s="326" t="s">
        <v>27</v>
      </c>
      <c r="G32" s="326" t="s">
        <v>27</v>
      </c>
      <c r="H32" s="326" t="s">
        <v>44</v>
      </c>
      <c r="I32" s="326"/>
      <c r="J32" s="326" t="s">
        <v>44</v>
      </c>
      <c r="K32" s="326" t="s">
        <v>44</v>
      </c>
      <c r="L32" s="326"/>
      <c r="M32" s="326"/>
      <c r="N32" s="326"/>
      <c r="O32" s="326" t="s">
        <v>44</v>
      </c>
      <c r="P32" s="326" t="s">
        <v>27</v>
      </c>
      <c r="Q32" s="326" t="s">
        <v>27</v>
      </c>
      <c r="R32" s="326" t="s">
        <v>27</v>
      </c>
      <c r="S32" s="326" t="s">
        <v>27</v>
      </c>
      <c r="T32" s="326" t="s">
        <v>27</v>
      </c>
    </row>
    <row r="33" ht="19.5" customHeight="1" spans="1:20">
      <c r="A33" s="327" t="s">
        <v>214</v>
      </c>
      <c r="B33" s="327"/>
      <c r="C33" s="327"/>
      <c r="D33" s="327" t="s">
        <v>215</v>
      </c>
      <c r="E33" s="326" t="s">
        <v>27</v>
      </c>
      <c r="F33" s="326" t="s">
        <v>27</v>
      </c>
      <c r="G33" s="326" t="s">
        <v>27</v>
      </c>
      <c r="H33" s="326" t="s">
        <v>216</v>
      </c>
      <c r="I33" s="326"/>
      <c r="J33" s="326" t="s">
        <v>216</v>
      </c>
      <c r="K33" s="326" t="s">
        <v>216</v>
      </c>
      <c r="L33" s="326"/>
      <c r="M33" s="326"/>
      <c r="N33" s="326"/>
      <c r="O33" s="326" t="s">
        <v>216</v>
      </c>
      <c r="P33" s="326" t="s">
        <v>27</v>
      </c>
      <c r="Q33" s="326" t="s">
        <v>27</v>
      </c>
      <c r="R33" s="326" t="s">
        <v>27</v>
      </c>
      <c r="S33" s="326" t="s">
        <v>27</v>
      </c>
      <c r="T33" s="326" t="s">
        <v>27</v>
      </c>
    </row>
    <row r="34" ht="19.5" customHeight="1" spans="1:20">
      <c r="A34" s="327" t="s">
        <v>217</v>
      </c>
      <c r="B34" s="327"/>
      <c r="C34" s="327"/>
      <c r="D34" s="327" t="s">
        <v>218</v>
      </c>
      <c r="E34" s="326"/>
      <c r="F34" s="326"/>
      <c r="G34" s="326"/>
      <c r="H34" s="326" t="s">
        <v>219</v>
      </c>
      <c r="I34" s="326"/>
      <c r="J34" s="326" t="s">
        <v>219</v>
      </c>
      <c r="K34" s="326" t="s">
        <v>219</v>
      </c>
      <c r="L34" s="326"/>
      <c r="M34" s="326"/>
      <c r="N34" s="326"/>
      <c r="O34" s="326" t="s">
        <v>219</v>
      </c>
      <c r="P34" s="326" t="s">
        <v>27</v>
      </c>
      <c r="Q34" s="326"/>
      <c r="R34" s="326" t="s">
        <v>27</v>
      </c>
      <c r="S34" s="326" t="s">
        <v>27</v>
      </c>
      <c r="T34" s="326" t="s">
        <v>27</v>
      </c>
    </row>
    <row r="35" ht="19.5" customHeight="1" spans="1:20">
      <c r="A35" s="327" t="s">
        <v>220</v>
      </c>
      <c r="B35" s="327"/>
      <c r="C35" s="327"/>
      <c r="D35" s="327" t="s">
        <v>221</v>
      </c>
      <c r="E35" s="326" t="s">
        <v>27</v>
      </c>
      <c r="F35" s="326" t="s">
        <v>27</v>
      </c>
      <c r="G35" s="326" t="s">
        <v>27</v>
      </c>
      <c r="H35" s="326" t="s">
        <v>222</v>
      </c>
      <c r="I35" s="326"/>
      <c r="J35" s="326" t="s">
        <v>222</v>
      </c>
      <c r="K35" s="326" t="s">
        <v>222</v>
      </c>
      <c r="L35" s="326"/>
      <c r="M35" s="326"/>
      <c r="N35" s="326"/>
      <c r="O35" s="326" t="s">
        <v>222</v>
      </c>
      <c r="P35" s="326" t="s">
        <v>27</v>
      </c>
      <c r="Q35" s="326" t="s">
        <v>27</v>
      </c>
      <c r="R35" s="326" t="s">
        <v>27</v>
      </c>
      <c r="S35" s="326" t="s">
        <v>27</v>
      </c>
      <c r="T35" s="326" t="s">
        <v>27</v>
      </c>
    </row>
    <row r="36" ht="19.5" customHeight="1" spans="1:20">
      <c r="A36" s="327" t="s">
        <v>223</v>
      </c>
      <c r="B36" s="327"/>
      <c r="C36" s="327"/>
      <c r="D36" s="327" t="s">
        <v>224</v>
      </c>
      <c r="E36" s="326"/>
      <c r="F36" s="326"/>
      <c r="G36" s="326"/>
      <c r="H36" s="326" t="s">
        <v>225</v>
      </c>
      <c r="I36" s="326"/>
      <c r="J36" s="326" t="s">
        <v>225</v>
      </c>
      <c r="K36" s="326" t="s">
        <v>225</v>
      </c>
      <c r="L36" s="326"/>
      <c r="M36" s="326"/>
      <c r="N36" s="326"/>
      <c r="O36" s="326" t="s">
        <v>225</v>
      </c>
      <c r="P36" s="326" t="s">
        <v>27</v>
      </c>
      <c r="Q36" s="326"/>
      <c r="R36" s="326" t="s">
        <v>27</v>
      </c>
      <c r="S36" s="326" t="s">
        <v>27</v>
      </c>
      <c r="T36" s="326" t="s">
        <v>27</v>
      </c>
    </row>
    <row r="37" ht="19.5" customHeight="1" spans="1:20">
      <c r="A37" s="327" t="s">
        <v>226</v>
      </c>
      <c r="B37" s="327"/>
      <c r="C37" s="327"/>
      <c r="D37" s="327" t="s">
        <v>224</v>
      </c>
      <c r="E37" s="326"/>
      <c r="F37" s="326"/>
      <c r="G37" s="326"/>
      <c r="H37" s="326" t="s">
        <v>225</v>
      </c>
      <c r="I37" s="326"/>
      <c r="J37" s="326" t="s">
        <v>225</v>
      </c>
      <c r="K37" s="326" t="s">
        <v>225</v>
      </c>
      <c r="L37" s="326"/>
      <c r="M37" s="326"/>
      <c r="N37" s="326"/>
      <c r="O37" s="326" t="s">
        <v>225</v>
      </c>
      <c r="P37" s="326" t="s">
        <v>27</v>
      </c>
      <c r="Q37" s="326"/>
      <c r="R37" s="326" t="s">
        <v>27</v>
      </c>
      <c r="S37" s="326" t="s">
        <v>27</v>
      </c>
      <c r="T37" s="326" t="s">
        <v>27</v>
      </c>
    </row>
    <row r="38" ht="19.5" customHeight="1" spans="1:20">
      <c r="A38" s="327" t="s">
        <v>227</v>
      </c>
      <c r="B38" s="327"/>
      <c r="C38" s="327"/>
      <c r="D38" s="327" t="s">
        <v>228</v>
      </c>
      <c r="E38" s="326" t="s">
        <v>513</v>
      </c>
      <c r="F38" s="326" t="s">
        <v>513</v>
      </c>
      <c r="G38" s="326" t="s">
        <v>27</v>
      </c>
      <c r="H38" s="326" t="s">
        <v>229</v>
      </c>
      <c r="I38" s="326" t="s">
        <v>229</v>
      </c>
      <c r="J38" s="326" t="s">
        <v>27</v>
      </c>
      <c r="K38" s="326" t="s">
        <v>50</v>
      </c>
      <c r="L38" s="326" t="s">
        <v>50</v>
      </c>
      <c r="M38" s="326" t="s">
        <v>50</v>
      </c>
      <c r="N38" s="326" t="s">
        <v>27</v>
      </c>
      <c r="O38" s="326"/>
      <c r="P38" s="326" t="s">
        <v>514</v>
      </c>
      <c r="Q38" s="326" t="s">
        <v>514</v>
      </c>
      <c r="R38" s="326" t="s">
        <v>27</v>
      </c>
      <c r="S38" s="326" t="s">
        <v>27</v>
      </c>
      <c r="T38" s="326" t="s">
        <v>27</v>
      </c>
    </row>
    <row r="39" ht="19.5" customHeight="1" spans="1:20">
      <c r="A39" s="327" t="s">
        <v>230</v>
      </c>
      <c r="B39" s="327"/>
      <c r="C39" s="327"/>
      <c r="D39" s="327" t="s">
        <v>231</v>
      </c>
      <c r="E39" s="326" t="s">
        <v>515</v>
      </c>
      <c r="F39" s="326" t="s">
        <v>515</v>
      </c>
      <c r="G39" s="326" t="s">
        <v>27</v>
      </c>
      <c r="H39" s="326" t="s">
        <v>232</v>
      </c>
      <c r="I39" s="326" t="s">
        <v>232</v>
      </c>
      <c r="J39" s="326" t="s">
        <v>27</v>
      </c>
      <c r="K39" s="326" t="s">
        <v>339</v>
      </c>
      <c r="L39" s="326" t="s">
        <v>339</v>
      </c>
      <c r="M39" s="326" t="s">
        <v>339</v>
      </c>
      <c r="N39" s="326" t="s">
        <v>27</v>
      </c>
      <c r="O39" s="326"/>
      <c r="P39" s="326" t="s">
        <v>516</v>
      </c>
      <c r="Q39" s="326" t="s">
        <v>516</v>
      </c>
      <c r="R39" s="326" t="s">
        <v>27</v>
      </c>
      <c r="S39" s="326" t="s">
        <v>27</v>
      </c>
      <c r="T39" s="326" t="s">
        <v>27</v>
      </c>
    </row>
    <row r="40" ht="19.5" customHeight="1" spans="1:20">
      <c r="A40" s="327" t="s">
        <v>233</v>
      </c>
      <c r="B40" s="327"/>
      <c r="C40" s="327"/>
      <c r="D40" s="327" t="s">
        <v>234</v>
      </c>
      <c r="E40" s="326" t="s">
        <v>27</v>
      </c>
      <c r="F40" s="326" t="s">
        <v>27</v>
      </c>
      <c r="G40" s="326" t="s">
        <v>27</v>
      </c>
      <c r="H40" s="326" t="s">
        <v>235</v>
      </c>
      <c r="I40" s="326" t="s">
        <v>235</v>
      </c>
      <c r="J40" s="326" t="s">
        <v>27</v>
      </c>
      <c r="K40" s="326" t="s">
        <v>235</v>
      </c>
      <c r="L40" s="326" t="s">
        <v>235</v>
      </c>
      <c r="M40" s="326" t="s">
        <v>235</v>
      </c>
      <c r="N40" s="326" t="s">
        <v>27</v>
      </c>
      <c r="O40" s="326"/>
      <c r="P40" s="326" t="s">
        <v>27</v>
      </c>
      <c r="Q40" s="326" t="s">
        <v>27</v>
      </c>
      <c r="R40" s="326" t="s">
        <v>27</v>
      </c>
      <c r="S40" s="326" t="s">
        <v>27</v>
      </c>
      <c r="T40" s="326" t="s">
        <v>27</v>
      </c>
    </row>
    <row r="41" ht="19.5" customHeight="1" spans="1:20">
      <c r="A41" s="327" t="s">
        <v>236</v>
      </c>
      <c r="B41" s="327"/>
      <c r="C41" s="327"/>
      <c r="D41" s="327" t="s">
        <v>237</v>
      </c>
      <c r="E41" s="326" t="s">
        <v>515</v>
      </c>
      <c r="F41" s="326" t="s">
        <v>515</v>
      </c>
      <c r="G41" s="326" t="s">
        <v>27</v>
      </c>
      <c r="H41" s="326" t="s">
        <v>238</v>
      </c>
      <c r="I41" s="326" t="s">
        <v>238</v>
      </c>
      <c r="J41" s="326" t="s">
        <v>27</v>
      </c>
      <c r="K41" s="326" t="s">
        <v>340</v>
      </c>
      <c r="L41" s="326" t="s">
        <v>340</v>
      </c>
      <c r="M41" s="326" t="s">
        <v>340</v>
      </c>
      <c r="N41" s="326" t="s">
        <v>27</v>
      </c>
      <c r="O41" s="326"/>
      <c r="P41" s="326" t="s">
        <v>516</v>
      </c>
      <c r="Q41" s="326" t="s">
        <v>516</v>
      </c>
      <c r="R41" s="326" t="s">
        <v>27</v>
      </c>
      <c r="S41" s="326" t="s">
        <v>27</v>
      </c>
      <c r="T41" s="326" t="s">
        <v>27</v>
      </c>
    </row>
    <row r="42" ht="19.5" customHeight="1" spans="1:20">
      <c r="A42" s="327" t="s">
        <v>239</v>
      </c>
      <c r="B42" s="327"/>
      <c r="C42" s="327"/>
      <c r="D42" s="327" t="s">
        <v>240</v>
      </c>
      <c r="E42" s="326" t="s">
        <v>27</v>
      </c>
      <c r="F42" s="326" t="s">
        <v>27</v>
      </c>
      <c r="G42" s="326" t="s">
        <v>27</v>
      </c>
      <c r="H42" s="326" t="s">
        <v>241</v>
      </c>
      <c r="I42" s="326" t="s">
        <v>241</v>
      </c>
      <c r="J42" s="326" t="s">
        <v>27</v>
      </c>
      <c r="K42" s="326" t="s">
        <v>241</v>
      </c>
      <c r="L42" s="326" t="s">
        <v>241</v>
      </c>
      <c r="M42" s="326" t="s">
        <v>241</v>
      </c>
      <c r="N42" s="326" t="s">
        <v>27</v>
      </c>
      <c r="O42" s="326"/>
      <c r="P42" s="326" t="s">
        <v>27</v>
      </c>
      <c r="Q42" s="326" t="s">
        <v>27</v>
      </c>
      <c r="R42" s="326" t="s">
        <v>27</v>
      </c>
      <c r="S42" s="326" t="s">
        <v>27</v>
      </c>
      <c r="T42" s="326" t="s">
        <v>27</v>
      </c>
    </row>
    <row r="43" ht="19.5" customHeight="1" spans="1:20">
      <c r="A43" s="327" t="s">
        <v>242</v>
      </c>
      <c r="B43" s="327"/>
      <c r="C43" s="327"/>
      <c r="D43" s="327" t="s">
        <v>243</v>
      </c>
      <c r="E43" s="326" t="s">
        <v>27</v>
      </c>
      <c r="F43" s="326" t="s">
        <v>27</v>
      </c>
      <c r="G43" s="326" t="s">
        <v>27</v>
      </c>
      <c r="H43" s="326" t="s">
        <v>244</v>
      </c>
      <c r="I43" s="326" t="s">
        <v>244</v>
      </c>
      <c r="J43" s="326" t="s">
        <v>27</v>
      </c>
      <c r="K43" s="326" t="s">
        <v>244</v>
      </c>
      <c r="L43" s="326" t="s">
        <v>244</v>
      </c>
      <c r="M43" s="326" t="s">
        <v>244</v>
      </c>
      <c r="N43" s="326" t="s">
        <v>27</v>
      </c>
      <c r="O43" s="326"/>
      <c r="P43" s="326" t="s">
        <v>27</v>
      </c>
      <c r="Q43" s="326" t="s">
        <v>27</v>
      </c>
      <c r="R43" s="326" t="s">
        <v>27</v>
      </c>
      <c r="S43" s="326" t="s">
        <v>27</v>
      </c>
      <c r="T43" s="326" t="s">
        <v>27</v>
      </c>
    </row>
    <row r="44" ht="19.5" customHeight="1" spans="1:20">
      <c r="A44" s="327" t="s">
        <v>245</v>
      </c>
      <c r="B44" s="327"/>
      <c r="C44" s="327"/>
      <c r="D44" s="327" t="s">
        <v>246</v>
      </c>
      <c r="E44" s="326" t="s">
        <v>27</v>
      </c>
      <c r="F44" s="326" t="s">
        <v>27</v>
      </c>
      <c r="G44" s="326" t="s">
        <v>27</v>
      </c>
      <c r="H44" s="326" t="s">
        <v>244</v>
      </c>
      <c r="I44" s="326" t="s">
        <v>244</v>
      </c>
      <c r="J44" s="326" t="s">
        <v>27</v>
      </c>
      <c r="K44" s="326" t="s">
        <v>244</v>
      </c>
      <c r="L44" s="326" t="s">
        <v>244</v>
      </c>
      <c r="M44" s="326" t="s">
        <v>244</v>
      </c>
      <c r="N44" s="326" t="s">
        <v>27</v>
      </c>
      <c r="O44" s="326"/>
      <c r="P44" s="326" t="s">
        <v>27</v>
      </c>
      <c r="Q44" s="326" t="s">
        <v>27</v>
      </c>
      <c r="R44" s="326" t="s">
        <v>27</v>
      </c>
      <c r="S44" s="326" t="s">
        <v>27</v>
      </c>
      <c r="T44" s="326" t="s">
        <v>27</v>
      </c>
    </row>
    <row r="45" ht="19.5" customHeight="1" spans="1:20">
      <c r="A45" s="327" t="s">
        <v>341</v>
      </c>
      <c r="B45" s="327"/>
      <c r="C45" s="327"/>
      <c r="D45" s="327" t="s">
        <v>342</v>
      </c>
      <c r="E45" s="326" t="s">
        <v>517</v>
      </c>
      <c r="F45" s="326" t="s">
        <v>517</v>
      </c>
      <c r="G45" s="326" t="s">
        <v>27</v>
      </c>
      <c r="H45" s="326" t="s">
        <v>27</v>
      </c>
      <c r="I45" s="326" t="s">
        <v>27</v>
      </c>
      <c r="J45" s="326" t="s">
        <v>27</v>
      </c>
      <c r="K45" s="326" t="s">
        <v>343</v>
      </c>
      <c r="L45" s="326" t="s">
        <v>343</v>
      </c>
      <c r="M45" s="326" t="s">
        <v>343</v>
      </c>
      <c r="N45" s="326" t="s">
        <v>27</v>
      </c>
      <c r="O45" s="326"/>
      <c r="P45" s="326" t="s">
        <v>518</v>
      </c>
      <c r="Q45" s="326" t="s">
        <v>518</v>
      </c>
      <c r="R45" s="326" t="s">
        <v>27</v>
      </c>
      <c r="S45" s="326" t="s">
        <v>27</v>
      </c>
      <c r="T45" s="326" t="s">
        <v>27</v>
      </c>
    </row>
    <row r="46" ht="19.5" customHeight="1" spans="1:20">
      <c r="A46" s="327" t="s">
        <v>344</v>
      </c>
      <c r="B46" s="327"/>
      <c r="C46" s="327"/>
      <c r="D46" s="327" t="s">
        <v>342</v>
      </c>
      <c r="E46" s="326" t="s">
        <v>517</v>
      </c>
      <c r="F46" s="326" t="s">
        <v>517</v>
      </c>
      <c r="G46" s="326" t="s">
        <v>27</v>
      </c>
      <c r="H46" s="326" t="s">
        <v>27</v>
      </c>
      <c r="I46" s="326" t="s">
        <v>27</v>
      </c>
      <c r="J46" s="326" t="s">
        <v>27</v>
      </c>
      <c r="K46" s="326" t="s">
        <v>343</v>
      </c>
      <c r="L46" s="326" t="s">
        <v>343</v>
      </c>
      <c r="M46" s="326" t="s">
        <v>343</v>
      </c>
      <c r="N46" s="326" t="s">
        <v>27</v>
      </c>
      <c r="O46" s="326"/>
      <c r="P46" s="326" t="s">
        <v>518</v>
      </c>
      <c r="Q46" s="326" t="s">
        <v>518</v>
      </c>
      <c r="R46" s="326" t="s">
        <v>27</v>
      </c>
      <c r="S46" s="326" t="s">
        <v>27</v>
      </c>
      <c r="T46" s="326" t="s">
        <v>27</v>
      </c>
    </row>
    <row r="47" ht="19.5" customHeight="1" spans="1:20">
      <c r="A47" s="327" t="s">
        <v>247</v>
      </c>
      <c r="B47" s="327"/>
      <c r="C47" s="327"/>
      <c r="D47" s="327" t="s">
        <v>248</v>
      </c>
      <c r="E47" s="326" t="s">
        <v>519</v>
      </c>
      <c r="F47" s="326" t="s">
        <v>519</v>
      </c>
      <c r="G47" s="326" t="s">
        <v>27</v>
      </c>
      <c r="H47" s="326" t="s">
        <v>54</v>
      </c>
      <c r="I47" s="326" t="s">
        <v>54</v>
      </c>
      <c r="J47" s="326" t="s">
        <v>27</v>
      </c>
      <c r="K47" s="326" t="s">
        <v>54</v>
      </c>
      <c r="L47" s="326" t="s">
        <v>54</v>
      </c>
      <c r="M47" s="326" t="s">
        <v>54</v>
      </c>
      <c r="N47" s="326" t="s">
        <v>27</v>
      </c>
      <c r="O47" s="326"/>
      <c r="P47" s="326" t="s">
        <v>519</v>
      </c>
      <c r="Q47" s="326" t="s">
        <v>519</v>
      </c>
      <c r="R47" s="326" t="s">
        <v>27</v>
      </c>
      <c r="S47" s="326" t="s">
        <v>27</v>
      </c>
      <c r="T47" s="326" t="s">
        <v>27</v>
      </c>
    </row>
    <row r="48" ht="19.5" customHeight="1" spans="1:20">
      <c r="A48" s="327" t="s">
        <v>520</v>
      </c>
      <c r="B48" s="327"/>
      <c r="C48" s="327"/>
      <c r="D48" s="327" t="s">
        <v>521</v>
      </c>
      <c r="E48" s="326" t="s">
        <v>27</v>
      </c>
      <c r="F48" s="326" t="s">
        <v>27</v>
      </c>
      <c r="G48" s="326" t="s">
        <v>27</v>
      </c>
      <c r="H48" s="326"/>
      <c r="I48" s="326"/>
      <c r="J48" s="326"/>
      <c r="K48" s="326"/>
      <c r="L48" s="326"/>
      <c r="M48" s="326"/>
      <c r="N48" s="326"/>
      <c r="O48" s="326"/>
      <c r="P48" s="326" t="s">
        <v>27</v>
      </c>
      <c r="Q48" s="326" t="s">
        <v>27</v>
      </c>
      <c r="R48" s="326"/>
      <c r="S48" s="326"/>
      <c r="T48" s="326"/>
    </row>
    <row r="49" ht="19.5" customHeight="1" spans="1:20">
      <c r="A49" s="327" t="s">
        <v>522</v>
      </c>
      <c r="B49" s="327"/>
      <c r="C49" s="327"/>
      <c r="D49" s="327" t="s">
        <v>523</v>
      </c>
      <c r="E49" s="326" t="s">
        <v>27</v>
      </c>
      <c r="F49" s="326" t="s">
        <v>27</v>
      </c>
      <c r="G49" s="326" t="s">
        <v>27</v>
      </c>
      <c r="H49" s="326"/>
      <c r="I49" s="326"/>
      <c r="J49" s="326"/>
      <c r="K49" s="326"/>
      <c r="L49" s="326"/>
      <c r="M49" s="326"/>
      <c r="N49" s="326"/>
      <c r="O49" s="326"/>
      <c r="P49" s="326" t="s">
        <v>27</v>
      </c>
      <c r="Q49" s="326" t="s">
        <v>27</v>
      </c>
      <c r="R49" s="326"/>
      <c r="S49" s="326"/>
      <c r="T49" s="326"/>
    </row>
    <row r="50" ht="19.5" customHeight="1" spans="1:20">
      <c r="A50" s="327" t="s">
        <v>249</v>
      </c>
      <c r="B50" s="327"/>
      <c r="C50" s="327"/>
      <c r="D50" s="327" t="s">
        <v>250</v>
      </c>
      <c r="E50" s="326" t="s">
        <v>519</v>
      </c>
      <c r="F50" s="326" t="s">
        <v>519</v>
      </c>
      <c r="G50" s="326" t="s">
        <v>27</v>
      </c>
      <c r="H50" s="326" t="s">
        <v>54</v>
      </c>
      <c r="I50" s="326" t="s">
        <v>54</v>
      </c>
      <c r="J50" s="326" t="s">
        <v>27</v>
      </c>
      <c r="K50" s="326" t="s">
        <v>54</v>
      </c>
      <c r="L50" s="326" t="s">
        <v>54</v>
      </c>
      <c r="M50" s="326" t="s">
        <v>54</v>
      </c>
      <c r="N50" s="326" t="s">
        <v>27</v>
      </c>
      <c r="O50" s="326"/>
      <c r="P50" s="326" t="s">
        <v>519</v>
      </c>
      <c r="Q50" s="326" t="s">
        <v>519</v>
      </c>
      <c r="R50" s="326" t="s">
        <v>27</v>
      </c>
      <c r="S50" s="326" t="s">
        <v>27</v>
      </c>
      <c r="T50" s="326" t="s">
        <v>27</v>
      </c>
    </row>
    <row r="51" ht="19.5" customHeight="1" spans="1:20">
      <c r="A51" s="327" t="s">
        <v>251</v>
      </c>
      <c r="B51" s="327"/>
      <c r="C51" s="327"/>
      <c r="D51" s="327" t="s">
        <v>252</v>
      </c>
      <c r="E51" s="326" t="s">
        <v>27</v>
      </c>
      <c r="F51" s="326" t="s">
        <v>27</v>
      </c>
      <c r="G51" s="326" t="s">
        <v>27</v>
      </c>
      <c r="H51" s="326" t="s">
        <v>253</v>
      </c>
      <c r="I51" s="326" t="s">
        <v>253</v>
      </c>
      <c r="J51" s="326"/>
      <c r="K51" s="326" t="s">
        <v>253</v>
      </c>
      <c r="L51" s="326" t="s">
        <v>253</v>
      </c>
      <c r="M51" s="326" t="s">
        <v>253</v>
      </c>
      <c r="N51" s="326" t="s">
        <v>27</v>
      </c>
      <c r="O51" s="326"/>
      <c r="P51" s="326" t="s">
        <v>27</v>
      </c>
      <c r="Q51" s="326" t="s">
        <v>27</v>
      </c>
      <c r="R51" s="326" t="s">
        <v>27</v>
      </c>
      <c r="S51" s="326" t="s">
        <v>27</v>
      </c>
      <c r="T51" s="326" t="s">
        <v>27</v>
      </c>
    </row>
    <row r="52" ht="19.5" customHeight="1" spans="1:20">
      <c r="A52" s="327" t="s">
        <v>254</v>
      </c>
      <c r="B52" s="327"/>
      <c r="C52" s="327"/>
      <c r="D52" s="327" t="s">
        <v>255</v>
      </c>
      <c r="E52" s="326" t="s">
        <v>27</v>
      </c>
      <c r="F52" s="326" t="s">
        <v>27</v>
      </c>
      <c r="G52" s="326" t="s">
        <v>27</v>
      </c>
      <c r="H52" s="326" t="s">
        <v>256</v>
      </c>
      <c r="I52" s="326" t="s">
        <v>256</v>
      </c>
      <c r="J52" s="326" t="s">
        <v>27</v>
      </c>
      <c r="K52" s="326" t="s">
        <v>256</v>
      </c>
      <c r="L52" s="326" t="s">
        <v>256</v>
      </c>
      <c r="M52" s="326" t="s">
        <v>256</v>
      </c>
      <c r="N52" s="326" t="s">
        <v>27</v>
      </c>
      <c r="O52" s="326"/>
      <c r="P52" s="326" t="s">
        <v>27</v>
      </c>
      <c r="Q52" s="326" t="s">
        <v>27</v>
      </c>
      <c r="R52" s="326" t="s">
        <v>27</v>
      </c>
      <c r="S52" s="326" t="s">
        <v>27</v>
      </c>
      <c r="T52" s="326" t="s">
        <v>27</v>
      </c>
    </row>
    <row r="53" ht="19.5" customHeight="1" spans="1:20">
      <c r="A53" s="327" t="s">
        <v>257</v>
      </c>
      <c r="B53" s="327"/>
      <c r="C53" s="327"/>
      <c r="D53" s="327" t="s">
        <v>258</v>
      </c>
      <c r="E53" s="326" t="s">
        <v>519</v>
      </c>
      <c r="F53" s="326" t="s">
        <v>519</v>
      </c>
      <c r="G53" s="326" t="s">
        <v>27</v>
      </c>
      <c r="H53" s="326" t="s">
        <v>259</v>
      </c>
      <c r="I53" s="326" t="s">
        <v>259</v>
      </c>
      <c r="J53" s="326" t="s">
        <v>27</v>
      </c>
      <c r="K53" s="326" t="s">
        <v>259</v>
      </c>
      <c r="L53" s="326" t="s">
        <v>259</v>
      </c>
      <c r="M53" s="326" t="s">
        <v>259</v>
      </c>
      <c r="N53" s="326" t="s">
        <v>27</v>
      </c>
      <c r="O53" s="326"/>
      <c r="P53" s="326" t="s">
        <v>519</v>
      </c>
      <c r="Q53" s="326" t="s">
        <v>519</v>
      </c>
      <c r="R53" s="326" t="s">
        <v>27</v>
      </c>
      <c r="S53" s="326" t="s">
        <v>27</v>
      </c>
      <c r="T53" s="326" t="s">
        <v>27</v>
      </c>
    </row>
    <row r="54" ht="19.5" customHeight="1" spans="1:20">
      <c r="A54" s="327" t="s">
        <v>260</v>
      </c>
      <c r="B54" s="327"/>
      <c r="C54" s="327"/>
      <c r="D54" s="327" t="s">
        <v>261</v>
      </c>
      <c r="E54" s="326" t="s">
        <v>27</v>
      </c>
      <c r="F54" s="326" t="s">
        <v>27</v>
      </c>
      <c r="G54" s="326" t="s">
        <v>27</v>
      </c>
      <c r="H54" s="326" t="s">
        <v>64</v>
      </c>
      <c r="I54" s="326" t="s">
        <v>264</v>
      </c>
      <c r="J54" s="326" t="s">
        <v>269</v>
      </c>
      <c r="K54" s="326" t="s">
        <v>64</v>
      </c>
      <c r="L54" s="326" t="s">
        <v>264</v>
      </c>
      <c r="M54" s="326" t="s">
        <v>264</v>
      </c>
      <c r="N54" s="326" t="s">
        <v>27</v>
      </c>
      <c r="O54" s="326" t="s">
        <v>269</v>
      </c>
      <c r="P54" s="326" t="s">
        <v>27</v>
      </c>
      <c r="Q54" s="326" t="s">
        <v>27</v>
      </c>
      <c r="R54" s="326" t="s">
        <v>27</v>
      </c>
      <c r="S54" s="326" t="s">
        <v>27</v>
      </c>
      <c r="T54" s="326" t="s">
        <v>27</v>
      </c>
    </row>
    <row r="55" ht="19.5" customHeight="1" spans="1:20">
      <c r="A55" s="327" t="s">
        <v>262</v>
      </c>
      <c r="B55" s="327"/>
      <c r="C55" s="327"/>
      <c r="D55" s="327" t="s">
        <v>263</v>
      </c>
      <c r="E55" s="326" t="s">
        <v>27</v>
      </c>
      <c r="F55" s="326" t="s">
        <v>27</v>
      </c>
      <c r="G55" s="326" t="s">
        <v>27</v>
      </c>
      <c r="H55" s="326" t="s">
        <v>264</v>
      </c>
      <c r="I55" s="326" t="s">
        <v>264</v>
      </c>
      <c r="J55" s="326"/>
      <c r="K55" s="326" t="s">
        <v>264</v>
      </c>
      <c r="L55" s="326" t="s">
        <v>264</v>
      </c>
      <c r="M55" s="326" t="s">
        <v>264</v>
      </c>
      <c r="N55" s="326" t="s">
        <v>27</v>
      </c>
      <c r="O55" s="326"/>
      <c r="P55" s="326" t="s">
        <v>27</v>
      </c>
      <c r="Q55" s="326" t="s">
        <v>27</v>
      </c>
      <c r="R55" s="326" t="s">
        <v>27</v>
      </c>
      <c r="S55" s="326" t="s">
        <v>27</v>
      </c>
      <c r="T55" s="326" t="s">
        <v>27</v>
      </c>
    </row>
    <row r="56" ht="19.5" customHeight="1" spans="1:20">
      <c r="A56" s="327" t="s">
        <v>524</v>
      </c>
      <c r="B56" s="327"/>
      <c r="C56" s="327"/>
      <c r="D56" s="327" t="s">
        <v>159</v>
      </c>
      <c r="E56" s="326" t="s">
        <v>27</v>
      </c>
      <c r="F56" s="326" t="s">
        <v>27</v>
      </c>
      <c r="G56" s="326" t="s">
        <v>27</v>
      </c>
      <c r="H56" s="326"/>
      <c r="I56" s="326"/>
      <c r="J56" s="326"/>
      <c r="K56" s="326"/>
      <c r="L56" s="326"/>
      <c r="M56" s="326"/>
      <c r="N56" s="326"/>
      <c r="O56" s="326"/>
      <c r="P56" s="326" t="s">
        <v>27</v>
      </c>
      <c r="Q56" s="326" t="s">
        <v>27</v>
      </c>
      <c r="R56" s="326"/>
      <c r="S56" s="326"/>
      <c r="T56" s="326"/>
    </row>
    <row r="57" ht="19.5" customHeight="1" spans="1:20">
      <c r="A57" s="327" t="s">
        <v>265</v>
      </c>
      <c r="B57" s="327"/>
      <c r="C57" s="327"/>
      <c r="D57" s="327" t="s">
        <v>266</v>
      </c>
      <c r="E57" s="326" t="s">
        <v>27</v>
      </c>
      <c r="F57" s="326" t="s">
        <v>27</v>
      </c>
      <c r="G57" s="326" t="s">
        <v>27</v>
      </c>
      <c r="H57" s="326" t="s">
        <v>264</v>
      </c>
      <c r="I57" s="326" t="s">
        <v>264</v>
      </c>
      <c r="J57" s="326"/>
      <c r="K57" s="326" t="s">
        <v>264</v>
      </c>
      <c r="L57" s="326" t="s">
        <v>264</v>
      </c>
      <c r="M57" s="326" t="s">
        <v>264</v>
      </c>
      <c r="N57" s="326" t="s">
        <v>27</v>
      </c>
      <c r="O57" s="326"/>
      <c r="P57" s="326" t="s">
        <v>27</v>
      </c>
      <c r="Q57" s="326" t="s">
        <v>27</v>
      </c>
      <c r="R57" s="326" t="s">
        <v>27</v>
      </c>
      <c r="S57" s="326" t="s">
        <v>27</v>
      </c>
      <c r="T57" s="326" t="s">
        <v>27</v>
      </c>
    </row>
    <row r="58" ht="19.5" customHeight="1" spans="1:20">
      <c r="A58" s="327" t="s">
        <v>267</v>
      </c>
      <c r="B58" s="327"/>
      <c r="C58" s="327"/>
      <c r="D58" s="327" t="s">
        <v>268</v>
      </c>
      <c r="E58" s="326" t="s">
        <v>27</v>
      </c>
      <c r="F58" s="326" t="s">
        <v>27</v>
      </c>
      <c r="G58" s="326" t="s">
        <v>27</v>
      </c>
      <c r="H58" s="326" t="s">
        <v>269</v>
      </c>
      <c r="I58" s="326"/>
      <c r="J58" s="326" t="s">
        <v>269</v>
      </c>
      <c r="K58" s="326" t="s">
        <v>269</v>
      </c>
      <c r="L58" s="326"/>
      <c r="M58" s="326"/>
      <c r="N58" s="326"/>
      <c r="O58" s="326" t="s">
        <v>269</v>
      </c>
      <c r="P58" s="326" t="s">
        <v>27</v>
      </c>
      <c r="Q58" s="326" t="s">
        <v>27</v>
      </c>
      <c r="R58" s="326" t="s">
        <v>27</v>
      </c>
      <c r="S58" s="326" t="s">
        <v>27</v>
      </c>
      <c r="T58" s="326" t="s">
        <v>27</v>
      </c>
    </row>
    <row r="59" ht="19.5" customHeight="1" spans="1:20">
      <c r="A59" s="327" t="s">
        <v>270</v>
      </c>
      <c r="B59" s="327"/>
      <c r="C59" s="327"/>
      <c r="D59" s="327" t="s">
        <v>271</v>
      </c>
      <c r="E59" s="326" t="s">
        <v>27</v>
      </c>
      <c r="F59" s="326" t="s">
        <v>27</v>
      </c>
      <c r="G59" s="326" t="s">
        <v>27</v>
      </c>
      <c r="H59" s="326" t="s">
        <v>269</v>
      </c>
      <c r="I59" s="326"/>
      <c r="J59" s="326" t="s">
        <v>269</v>
      </c>
      <c r="K59" s="326" t="s">
        <v>269</v>
      </c>
      <c r="L59" s="326"/>
      <c r="M59" s="326"/>
      <c r="N59" s="326"/>
      <c r="O59" s="326" t="s">
        <v>269</v>
      </c>
      <c r="P59" s="326" t="s">
        <v>27</v>
      </c>
      <c r="Q59" s="326" t="s">
        <v>27</v>
      </c>
      <c r="R59" s="326" t="s">
        <v>27</v>
      </c>
      <c r="S59" s="326" t="s">
        <v>27</v>
      </c>
      <c r="T59" s="326" t="s">
        <v>27</v>
      </c>
    </row>
    <row r="60" ht="19.5" customHeight="1" spans="1:20">
      <c r="A60" s="327" t="s">
        <v>272</v>
      </c>
      <c r="B60" s="327"/>
      <c r="C60" s="327"/>
      <c r="D60" s="327" t="s">
        <v>273</v>
      </c>
      <c r="E60" s="326" t="s">
        <v>27</v>
      </c>
      <c r="F60" s="326" t="s">
        <v>27</v>
      </c>
      <c r="G60" s="326" t="s">
        <v>27</v>
      </c>
      <c r="H60" s="326" t="s">
        <v>86</v>
      </c>
      <c r="I60" s="326" t="s">
        <v>86</v>
      </c>
      <c r="J60" s="326" t="s">
        <v>27</v>
      </c>
      <c r="K60" s="326" t="s">
        <v>86</v>
      </c>
      <c r="L60" s="326" t="s">
        <v>86</v>
      </c>
      <c r="M60" s="326" t="s">
        <v>86</v>
      </c>
      <c r="N60" s="326" t="s">
        <v>27</v>
      </c>
      <c r="O60" s="326"/>
      <c r="P60" s="326" t="s">
        <v>27</v>
      </c>
      <c r="Q60" s="326" t="s">
        <v>27</v>
      </c>
      <c r="R60" s="326" t="s">
        <v>27</v>
      </c>
      <c r="S60" s="326" t="s">
        <v>27</v>
      </c>
      <c r="T60" s="326" t="s">
        <v>27</v>
      </c>
    </row>
    <row r="61" ht="19.5" customHeight="1" spans="1:20">
      <c r="A61" s="327" t="s">
        <v>274</v>
      </c>
      <c r="B61" s="327"/>
      <c r="C61" s="327"/>
      <c r="D61" s="327" t="s">
        <v>275</v>
      </c>
      <c r="E61" s="326" t="s">
        <v>27</v>
      </c>
      <c r="F61" s="326" t="s">
        <v>27</v>
      </c>
      <c r="G61" s="326" t="s">
        <v>27</v>
      </c>
      <c r="H61" s="326" t="s">
        <v>86</v>
      </c>
      <c r="I61" s="326" t="s">
        <v>86</v>
      </c>
      <c r="J61" s="326" t="s">
        <v>27</v>
      </c>
      <c r="K61" s="326" t="s">
        <v>86</v>
      </c>
      <c r="L61" s="326" t="s">
        <v>86</v>
      </c>
      <c r="M61" s="326" t="s">
        <v>86</v>
      </c>
      <c r="N61" s="326" t="s">
        <v>27</v>
      </c>
      <c r="O61" s="326"/>
      <c r="P61" s="326" t="s">
        <v>27</v>
      </c>
      <c r="Q61" s="326" t="s">
        <v>27</v>
      </c>
      <c r="R61" s="326" t="s">
        <v>27</v>
      </c>
      <c r="S61" s="326" t="s">
        <v>27</v>
      </c>
      <c r="T61" s="326" t="s">
        <v>27</v>
      </c>
    </row>
    <row r="62" ht="19.5" customHeight="1" spans="1:20">
      <c r="A62" s="327" t="s">
        <v>276</v>
      </c>
      <c r="B62" s="327"/>
      <c r="C62" s="327"/>
      <c r="D62" s="327" t="s">
        <v>277</v>
      </c>
      <c r="E62" s="326" t="s">
        <v>27</v>
      </c>
      <c r="F62" s="326" t="s">
        <v>27</v>
      </c>
      <c r="G62" s="326" t="s">
        <v>27</v>
      </c>
      <c r="H62" s="326" t="s">
        <v>278</v>
      </c>
      <c r="I62" s="326" t="s">
        <v>278</v>
      </c>
      <c r="J62" s="326" t="s">
        <v>27</v>
      </c>
      <c r="K62" s="326" t="s">
        <v>278</v>
      </c>
      <c r="L62" s="326" t="s">
        <v>278</v>
      </c>
      <c r="M62" s="326" t="s">
        <v>278</v>
      </c>
      <c r="N62" s="326" t="s">
        <v>27</v>
      </c>
      <c r="O62" s="326"/>
      <c r="P62" s="326" t="s">
        <v>27</v>
      </c>
      <c r="Q62" s="326" t="s">
        <v>27</v>
      </c>
      <c r="R62" s="326" t="s">
        <v>27</v>
      </c>
      <c r="S62" s="326" t="s">
        <v>27</v>
      </c>
      <c r="T62" s="326" t="s">
        <v>27</v>
      </c>
    </row>
    <row r="63" ht="19.5" customHeight="1" spans="1:20">
      <c r="A63" s="327" t="s">
        <v>279</v>
      </c>
      <c r="B63" s="327"/>
      <c r="C63" s="327"/>
      <c r="D63" s="327" t="s">
        <v>280</v>
      </c>
      <c r="E63" s="326" t="s">
        <v>27</v>
      </c>
      <c r="F63" s="326" t="s">
        <v>27</v>
      </c>
      <c r="G63" s="326" t="s">
        <v>27</v>
      </c>
      <c r="H63" s="326" t="s">
        <v>281</v>
      </c>
      <c r="I63" s="326" t="s">
        <v>281</v>
      </c>
      <c r="J63" s="326" t="s">
        <v>27</v>
      </c>
      <c r="K63" s="326" t="s">
        <v>281</v>
      </c>
      <c r="L63" s="326" t="s">
        <v>281</v>
      </c>
      <c r="M63" s="326" t="s">
        <v>281</v>
      </c>
      <c r="N63" s="326" t="s">
        <v>27</v>
      </c>
      <c r="O63" s="326"/>
      <c r="P63" s="326" t="s">
        <v>27</v>
      </c>
      <c r="Q63" s="326" t="s">
        <v>27</v>
      </c>
      <c r="R63" s="326" t="s">
        <v>27</v>
      </c>
      <c r="S63" s="326" t="s">
        <v>27</v>
      </c>
      <c r="T63" s="326" t="s">
        <v>27</v>
      </c>
    </row>
    <row r="64" ht="19.5" customHeight="1" spans="1:20">
      <c r="A64" s="327" t="s">
        <v>525</v>
      </c>
      <c r="B64" s="327"/>
      <c r="C64" s="327"/>
      <c r="D64" s="327"/>
      <c r="E64" s="327"/>
      <c r="F64" s="327"/>
      <c r="G64" s="327"/>
      <c r="H64" s="327"/>
      <c r="I64" s="327"/>
      <c r="J64" s="327"/>
      <c r="K64" s="327"/>
      <c r="L64" s="327"/>
      <c r="M64" s="327"/>
      <c r="N64" s="327"/>
      <c r="O64" s="327"/>
      <c r="P64" s="327"/>
      <c r="Q64" s="327"/>
      <c r="R64" s="327"/>
      <c r="S64" s="327"/>
      <c r="T64" s="327"/>
    </row>
  </sheetData>
  <mergeCells count="8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T6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5" sqref="E15"/>
    </sheetView>
  </sheetViews>
  <sheetFormatPr defaultColWidth="9" defaultRowHeight="13.5"/>
  <cols>
    <col min="1" max="1" width="6.125" customWidth="1"/>
    <col min="2" max="2" width="32.8833333333333" customWidth="1"/>
    <col min="3" max="3" width="20.125" customWidth="1"/>
    <col min="4" max="4" width="6.125" customWidth="1"/>
    <col min="5" max="5" width="22.7583333333333" customWidth="1"/>
    <col min="6" max="6" width="19.3833333333333" customWidth="1"/>
    <col min="7" max="7" width="6.125" customWidth="1"/>
    <col min="8" max="8" width="36.8833333333333" customWidth="1"/>
    <col min="9" max="9" width="17.125" customWidth="1"/>
  </cols>
  <sheetData>
    <row r="1" ht="27" spans="5:5">
      <c r="E1" s="325" t="s">
        <v>526</v>
      </c>
    </row>
    <row r="2" spans="9:9">
      <c r="I2" s="329" t="s">
        <v>527</v>
      </c>
    </row>
    <row r="3" spans="1:9">
      <c r="A3" s="329" t="s">
        <v>2</v>
      </c>
      <c r="I3" s="329" t="s">
        <v>3</v>
      </c>
    </row>
    <row r="4" ht="19.5" customHeight="1" spans="1:9">
      <c r="A4" s="317" t="s">
        <v>395</v>
      </c>
      <c r="B4" s="317"/>
      <c r="C4" s="317"/>
      <c r="D4" s="317" t="s">
        <v>394</v>
      </c>
      <c r="E4" s="317"/>
      <c r="F4" s="317"/>
      <c r="G4" s="317"/>
      <c r="H4" s="317"/>
      <c r="I4" s="317"/>
    </row>
    <row r="5" ht="19.5" customHeight="1" spans="1:9">
      <c r="A5" s="317" t="s">
        <v>528</v>
      </c>
      <c r="B5" s="317" t="s">
        <v>140</v>
      </c>
      <c r="C5" s="317" t="s">
        <v>8</v>
      </c>
      <c r="D5" s="317" t="s">
        <v>528</v>
      </c>
      <c r="E5" s="317" t="s">
        <v>140</v>
      </c>
      <c r="F5" s="317" t="s">
        <v>8</v>
      </c>
      <c r="G5" s="317" t="s">
        <v>528</v>
      </c>
      <c r="H5" s="317" t="s">
        <v>140</v>
      </c>
      <c r="I5" s="317" t="s">
        <v>8</v>
      </c>
    </row>
    <row r="6" ht="19.5" customHeight="1" spans="1:9">
      <c r="A6" s="317"/>
      <c r="B6" s="317"/>
      <c r="C6" s="317"/>
      <c r="D6" s="317"/>
      <c r="E6" s="317"/>
      <c r="F6" s="317"/>
      <c r="G6" s="317"/>
      <c r="H6" s="317"/>
      <c r="I6" s="317"/>
    </row>
    <row r="7" ht="19.5" customHeight="1" spans="1:9">
      <c r="A7" s="308" t="s">
        <v>529</v>
      </c>
      <c r="B7" s="308" t="s">
        <v>530</v>
      </c>
      <c r="C7" s="326" t="s">
        <v>531</v>
      </c>
      <c r="D7" s="308" t="s">
        <v>532</v>
      </c>
      <c r="E7" s="308" t="s">
        <v>533</v>
      </c>
      <c r="F7" s="326" t="s">
        <v>534</v>
      </c>
      <c r="G7" s="308" t="s">
        <v>535</v>
      </c>
      <c r="H7" s="308" t="s">
        <v>536</v>
      </c>
      <c r="I7" s="326" t="s">
        <v>537</v>
      </c>
    </row>
    <row r="8" ht="19.5" customHeight="1" spans="1:9">
      <c r="A8" s="308" t="s">
        <v>538</v>
      </c>
      <c r="B8" s="308" t="s">
        <v>539</v>
      </c>
      <c r="C8" s="326" t="s">
        <v>540</v>
      </c>
      <c r="D8" s="308" t="s">
        <v>541</v>
      </c>
      <c r="E8" s="308" t="s">
        <v>542</v>
      </c>
      <c r="F8" s="326" t="s">
        <v>543</v>
      </c>
      <c r="G8" s="308" t="s">
        <v>544</v>
      </c>
      <c r="H8" s="308" t="s">
        <v>545</v>
      </c>
      <c r="I8" s="326" t="s">
        <v>27</v>
      </c>
    </row>
    <row r="9" ht="19.5" customHeight="1" spans="1:9">
      <c r="A9" s="308" t="s">
        <v>546</v>
      </c>
      <c r="B9" s="308" t="s">
        <v>547</v>
      </c>
      <c r="C9" s="326" t="s">
        <v>548</v>
      </c>
      <c r="D9" s="308" t="s">
        <v>549</v>
      </c>
      <c r="E9" s="308" t="s">
        <v>550</v>
      </c>
      <c r="F9" s="326" t="s">
        <v>27</v>
      </c>
      <c r="G9" s="308" t="s">
        <v>551</v>
      </c>
      <c r="H9" s="308" t="s">
        <v>552</v>
      </c>
      <c r="I9" s="326" t="s">
        <v>537</v>
      </c>
    </row>
    <row r="10" ht="19.5" customHeight="1" spans="1:9">
      <c r="A10" s="308" t="s">
        <v>553</v>
      </c>
      <c r="B10" s="308" t="s">
        <v>554</v>
      </c>
      <c r="C10" s="326" t="s">
        <v>555</v>
      </c>
      <c r="D10" s="308" t="s">
        <v>556</v>
      </c>
      <c r="E10" s="308" t="s">
        <v>557</v>
      </c>
      <c r="F10" s="326" t="s">
        <v>27</v>
      </c>
      <c r="G10" s="308" t="s">
        <v>558</v>
      </c>
      <c r="H10" s="308" t="s">
        <v>559</v>
      </c>
      <c r="I10" s="326" t="s">
        <v>27</v>
      </c>
    </row>
    <row r="11" ht="19.5" customHeight="1" spans="1:9">
      <c r="A11" s="308" t="s">
        <v>560</v>
      </c>
      <c r="B11" s="308" t="s">
        <v>561</v>
      </c>
      <c r="C11" s="326" t="s">
        <v>27</v>
      </c>
      <c r="D11" s="308" t="s">
        <v>562</v>
      </c>
      <c r="E11" s="308" t="s">
        <v>563</v>
      </c>
      <c r="F11" s="326" t="s">
        <v>564</v>
      </c>
      <c r="G11" s="308" t="s">
        <v>565</v>
      </c>
      <c r="H11" s="308" t="s">
        <v>566</v>
      </c>
      <c r="I11" s="326" t="s">
        <v>27</v>
      </c>
    </row>
    <row r="12" ht="19.5" customHeight="1" spans="1:9">
      <c r="A12" s="308" t="s">
        <v>567</v>
      </c>
      <c r="B12" s="308" t="s">
        <v>568</v>
      </c>
      <c r="C12" s="326" t="s">
        <v>569</v>
      </c>
      <c r="D12" s="308" t="s">
        <v>570</v>
      </c>
      <c r="E12" s="308" t="s">
        <v>571</v>
      </c>
      <c r="F12" s="326" t="s">
        <v>572</v>
      </c>
      <c r="G12" s="308" t="s">
        <v>573</v>
      </c>
      <c r="H12" s="308" t="s">
        <v>574</v>
      </c>
      <c r="I12" s="326" t="s">
        <v>27</v>
      </c>
    </row>
    <row r="13" ht="19.5" customHeight="1" spans="1:9">
      <c r="A13" s="308" t="s">
        <v>575</v>
      </c>
      <c r="B13" s="308" t="s">
        <v>576</v>
      </c>
      <c r="C13" s="326" t="s">
        <v>340</v>
      </c>
      <c r="D13" s="308" t="s">
        <v>577</v>
      </c>
      <c r="E13" s="308" t="s">
        <v>578</v>
      </c>
      <c r="F13" s="326" t="s">
        <v>579</v>
      </c>
      <c r="G13" s="308" t="s">
        <v>580</v>
      </c>
      <c r="H13" s="308" t="s">
        <v>581</v>
      </c>
      <c r="I13" s="326" t="s">
        <v>27</v>
      </c>
    </row>
    <row r="14" ht="19.5" customHeight="1" spans="1:9">
      <c r="A14" s="308" t="s">
        <v>582</v>
      </c>
      <c r="B14" s="308" t="s">
        <v>583</v>
      </c>
      <c r="C14" s="326" t="s">
        <v>241</v>
      </c>
      <c r="D14" s="308" t="s">
        <v>584</v>
      </c>
      <c r="E14" s="308" t="s">
        <v>585</v>
      </c>
      <c r="F14" s="326" t="s">
        <v>586</v>
      </c>
      <c r="G14" s="308" t="s">
        <v>587</v>
      </c>
      <c r="H14" s="308" t="s">
        <v>588</v>
      </c>
      <c r="I14" s="326" t="s">
        <v>27</v>
      </c>
    </row>
    <row r="15" ht="19.5" customHeight="1" spans="1:9">
      <c r="A15" s="308" t="s">
        <v>589</v>
      </c>
      <c r="B15" s="308" t="s">
        <v>590</v>
      </c>
      <c r="C15" s="326" t="s">
        <v>591</v>
      </c>
      <c r="D15" s="308" t="s">
        <v>592</v>
      </c>
      <c r="E15" s="308" t="s">
        <v>593</v>
      </c>
      <c r="F15" s="326" t="s">
        <v>27</v>
      </c>
      <c r="G15" s="308" t="s">
        <v>594</v>
      </c>
      <c r="H15" s="308" t="s">
        <v>595</v>
      </c>
      <c r="I15" s="326" t="s">
        <v>27</v>
      </c>
    </row>
    <row r="16" ht="19.5" customHeight="1" spans="1:9">
      <c r="A16" s="308" t="s">
        <v>596</v>
      </c>
      <c r="B16" s="308" t="s">
        <v>597</v>
      </c>
      <c r="C16" s="326" t="s">
        <v>27</v>
      </c>
      <c r="D16" s="308" t="s">
        <v>598</v>
      </c>
      <c r="E16" s="308" t="s">
        <v>599</v>
      </c>
      <c r="F16" s="326" t="s">
        <v>600</v>
      </c>
      <c r="G16" s="308" t="s">
        <v>601</v>
      </c>
      <c r="H16" s="308" t="s">
        <v>602</v>
      </c>
      <c r="I16" s="326" t="s">
        <v>27</v>
      </c>
    </row>
    <row r="17" ht="19.5" customHeight="1" spans="1:9">
      <c r="A17" s="308" t="s">
        <v>603</v>
      </c>
      <c r="B17" s="308" t="s">
        <v>604</v>
      </c>
      <c r="C17" s="326" t="s">
        <v>605</v>
      </c>
      <c r="D17" s="308" t="s">
        <v>606</v>
      </c>
      <c r="E17" s="308" t="s">
        <v>607</v>
      </c>
      <c r="F17" s="326" t="s">
        <v>222</v>
      </c>
      <c r="G17" s="308" t="s">
        <v>608</v>
      </c>
      <c r="H17" s="308" t="s">
        <v>609</v>
      </c>
      <c r="I17" s="326" t="s">
        <v>27</v>
      </c>
    </row>
    <row r="18" ht="19.5" customHeight="1" spans="1:9">
      <c r="A18" s="308" t="s">
        <v>610</v>
      </c>
      <c r="B18" s="308" t="s">
        <v>611</v>
      </c>
      <c r="C18" s="326" t="s">
        <v>278</v>
      </c>
      <c r="D18" s="308" t="s">
        <v>612</v>
      </c>
      <c r="E18" s="308" t="s">
        <v>613</v>
      </c>
      <c r="F18" s="326" t="s">
        <v>27</v>
      </c>
      <c r="G18" s="308" t="s">
        <v>614</v>
      </c>
      <c r="H18" s="308" t="s">
        <v>615</v>
      </c>
      <c r="I18" s="326" t="s">
        <v>27</v>
      </c>
    </row>
    <row r="19" ht="19.5" customHeight="1" spans="1:9">
      <c r="A19" s="308" t="s">
        <v>616</v>
      </c>
      <c r="B19" s="308" t="s">
        <v>617</v>
      </c>
      <c r="C19" s="326" t="s">
        <v>27</v>
      </c>
      <c r="D19" s="308" t="s">
        <v>618</v>
      </c>
      <c r="E19" s="308" t="s">
        <v>619</v>
      </c>
      <c r="F19" s="326" t="s">
        <v>620</v>
      </c>
      <c r="G19" s="308" t="s">
        <v>621</v>
      </c>
      <c r="H19" s="308" t="s">
        <v>622</v>
      </c>
      <c r="I19" s="326" t="s">
        <v>27</v>
      </c>
    </row>
    <row r="20" ht="19.5" customHeight="1" spans="1:9">
      <c r="A20" s="308" t="s">
        <v>623</v>
      </c>
      <c r="B20" s="308" t="s">
        <v>624</v>
      </c>
      <c r="C20" s="326" t="s">
        <v>27</v>
      </c>
      <c r="D20" s="308" t="s">
        <v>625</v>
      </c>
      <c r="E20" s="308" t="s">
        <v>626</v>
      </c>
      <c r="F20" s="326" t="s">
        <v>27</v>
      </c>
      <c r="G20" s="308" t="s">
        <v>627</v>
      </c>
      <c r="H20" s="308" t="s">
        <v>628</v>
      </c>
      <c r="I20" s="326" t="s">
        <v>27</v>
      </c>
    </row>
    <row r="21" ht="19.5" customHeight="1" spans="1:9">
      <c r="A21" s="308" t="s">
        <v>629</v>
      </c>
      <c r="B21" s="308" t="s">
        <v>630</v>
      </c>
      <c r="C21" s="326" t="s">
        <v>631</v>
      </c>
      <c r="D21" s="308" t="s">
        <v>632</v>
      </c>
      <c r="E21" s="308" t="s">
        <v>633</v>
      </c>
      <c r="F21" s="326" t="s">
        <v>634</v>
      </c>
      <c r="G21" s="308" t="s">
        <v>635</v>
      </c>
      <c r="H21" s="308" t="s">
        <v>636</v>
      </c>
      <c r="I21" s="326" t="s">
        <v>27</v>
      </c>
    </row>
    <row r="22" ht="19.5" customHeight="1" spans="1:9">
      <c r="A22" s="308" t="s">
        <v>637</v>
      </c>
      <c r="B22" s="308" t="s">
        <v>638</v>
      </c>
      <c r="C22" s="326" t="s">
        <v>27</v>
      </c>
      <c r="D22" s="308" t="s">
        <v>639</v>
      </c>
      <c r="E22" s="308" t="s">
        <v>640</v>
      </c>
      <c r="F22" s="326" t="s">
        <v>641</v>
      </c>
      <c r="G22" s="308" t="s">
        <v>642</v>
      </c>
      <c r="H22" s="308" t="s">
        <v>643</v>
      </c>
      <c r="I22" s="326" t="s">
        <v>27</v>
      </c>
    </row>
    <row r="23" ht="19.5" customHeight="1" spans="1:9">
      <c r="A23" s="308" t="s">
        <v>644</v>
      </c>
      <c r="B23" s="308" t="s">
        <v>645</v>
      </c>
      <c r="C23" s="326" t="s">
        <v>646</v>
      </c>
      <c r="D23" s="308" t="s">
        <v>647</v>
      </c>
      <c r="E23" s="308" t="s">
        <v>648</v>
      </c>
      <c r="F23" s="326" t="s">
        <v>649</v>
      </c>
      <c r="G23" s="308" t="s">
        <v>650</v>
      </c>
      <c r="H23" s="308" t="s">
        <v>651</v>
      </c>
      <c r="I23" s="326" t="s">
        <v>27</v>
      </c>
    </row>
    <row r="24" ht="19.5" customHeight="1" spans="1:9">
      <c r="A24" s="308" t="s">
        <v>652</v>
      </c>
      <c r="B24" s="308" t="s">
        <v>653</v>
      </c>
      <c r="C24" s="326" t="s">
        <v>27</v>
      </c>
      <c r="D24" s="308" t="s">
        <v>654</v>
      </c>
      <c r="E24" s="308" t="s">
        <v>655</v>
      </c>
      <c r="F24" s="326" t="s">
        <v>27</v>
      </c>
      <c r="G24" s="308" t="s">
        <v>656</v>
      </c>
      <c r="H24" s="308" t="s">
        <v>657</v>
      </c>
      <c r="I24" s="326" t="s">
        <v>27</v>
      </c>
    </row>
    <row r="25" ht="19.5" customHeight="1" spans="1:9">
      <c r="A25" s="308" t="s">
        <v>658</v>
      </c>
      <c r="B25" s="308" t="s">
        <v>659</v>
      </c>
      <c r="C25" s="326" t="s">
        <v>660</v>
      </c>
      <c r="D25" s="308" t="s">
        <v>661</v>
      </c>
      <c r="E25" s="308" t="s">
        <v>662</v>
      </c>
      <c r="F25" s="326" t="s">
        <v>27</v>
      </c>
      <c r="G25" s="308" t="s">
        <v>663</v>
      </c>
      <c r="H25" s="308" t="s">
        <v>664</v>
      </c>
      <c r="I25" s="326" t="s">
        <v>27</v>
      </c>
    </row>
    <row r="26" ht="19.5" customHeight="1" spans="1:9">
      <c r="A26" s="308" t="s">
        <v>665</v>
      </c>
      <c r="B26" s="308" t="s">
        <v>666</v>
      </c>
      <c r="C26" s="326" t="s">
        <v>667</v>
      </c>
      <c r="D26" s="308" t="s">
        <v>668</v>
      </c>
      <c r="E26" s="308" t="s">
        <v>669</v>
      </c>
      <c r="F26" s="326" t="s">
        <v>27</v>
      </c>
      <c r="G26" s="308" t="s">
        <v>670</v>
      </c>
      <c r="H26" s="308" t="s">
        <v>671</v>
      </c>
      <c r="I26" s="326" t="s">
        <v>27</v>
      </c>
    </row>
    <row r="27" ht="19.5" customHeight="1" spans="1:9">
      <c r="A27" s="308" t="s">
        <v>672</v>
      </c>
      <c r="B27" s="308" t="s">
        <v>673</v>
      </c>
      <c r="C27" s="326" t="s">
        <v>27</v>
      </c>
      <c r="D27" s="308" t="s">
        <v>674</v>
      </c>
      <c r="E27" s="308" t="s">
        <v>675</v>
      </c>
      <c r="F27" s="326" t="s">
        <v>676</v>
      </c>
      <c r="G27" s="308" t="s">
        <v>677</v>
      </c>
      <c r="H27" s="308" t="s">
        <v>678</v>
      </c>
      <c r="I27" s="326" t="s">
        <v>27</v>
      </c>
    </row>
    <row r="28" ht="19.5" customHeight="1" spans="1:9">
      <c r="A28" s="308" t="s">
        <v>679</v>
      </c>
      <c r="B28" s="308" t="s">
        <v>680</v>
      </c>
      <c r="C28" s="326" t="s">
        <v>27</v>
      </c>
      <c r="D28" s="308" t="s">
        <v>681</v>
      </c>
      <c r="E28" s="308" t="s">
        <v>682</v>
      </c>
      <c r="F28" s="326" t="s">
        <v>683</v>
      </c>
      <c r="G28" s="308" t="s">
        <v>684</v>
      </c>
      <c r="H28" s="308" t="s">
        <v>685</v>
      </c>
      <c r="I28" s="326" t="s">
        <v>27</v>
      </c>
    </row>
    <row r="29" ht="19.5" customHeight="1" spans="1:9">
      <c r="A29" s="308" t="s">
        <v>686</v>
      </c>
      <c r="B29" s="308" t="s">
        <v>687</v>
      </c>
      <c r="C29" s="326" t="s">
        <v>27</v>
      </c>
      <c r="D29" s="308" t="s">
        <v>688</v>
      </c>
      <c r="E29" s="308" t="s">
        <v>689</v>
      </c>
      <c r="F29" s="326" t="s">
        <v>690</v>
      </c>
      <c r="G29" s="308" t="s">
        <v>691</v>
      </c>
      <c r="H29" s="308" t="s">
        <v>692</v>
      </c>
      <c r="I29" s="326" t="s">
        <v>27</v>
      </c>
    </row>
    <row r="30" ht="19.5" customHeight="1" spans="1:9">
      <c r="A30" s="308" t="s">
        <v>693</v>
      </c>
      <c r="B30" s="308" t="s">
        <v>694</v>
      </c>
      <c r="C30" s="326" t="s">
        <v>27</v>
      </c>
      <c r="D30" s="308" t="s">
        <v>695</v>
      </c>
      <c r="E30" s="308" t="s">
        <v>696</v>
      </c>
      <c r="F30" s="326" t="s">
        <v>27</v>
      </c>
      <c r="G30" s="308" t="s">
        <v>697</v>
      </c>
      <c r="H30" s="308" t="s">
        <v>283</v>
      </c>
      <c r="I30" s="326" t="s">
        <v>27</v>
      </c>
    </row>
    <row r="31" ht="19.5" customHeight="1" spans="1:9">
      <c r="A31" s="308" t="s">
        <v>698</v>
      </c>
      <c r="B31" s="308" t="s">
        <v>699</v>
      </c>
      <c r="C31" s="326" t="s">
        <v>27</v>
      </c>
      <c r="D31" s="308" t="s">
        <v>700</v>
      </c>
      <c r="E31" s="308" t="s">
        <v>701</v>
      </c>
      <c r="F31" s="326" t="s">
        <v>702</v>
      </c>
      <c r="G31" s="308" t="s">
        <v>703</v>
      </c>
      <c r="H31" s="308" t="s">
        <v>704</v>
      </c>
      <c r="I31" s="326" t="s">
        <v>27</v>
      </c>
    </row>
    <row r="32" ht="19.5" customHeight="1" spans="1:9">
      <c r="A32" s="308" t="s">
        <v>705</v>
      </c>
      <c r="B32" s="308" t="s">
        <v>706</v>
      </c>
      <c r="C32" s="326" t="s">
        <v>27</v>
      </c>
      <c r="D32" s="308" t="s">
        <v>707</v>
      </c>
      <c r="E32" s="308" t="s">
        <v>708</v>
      </c>
      <c r="F32" s="326" t="s">
        <v>709</v>
      </c>
      <c r="G32" s="308" t="s">
        <v>710</v>
      </c>
      <c r="H32" s="308" t="s">
        <v>711</v>
      </c>
      <c r="I32" s="326" t="s">
        <v>27</v>
      </c>
    </row>
    <row r="33" ht="19.5" customHeight="1" spans="1:9">
      <c r="A33" s="308" t="s">
        <v>712</v>
      </c>
      <c r="B33" s="308" t="s">
        <v>713</v>
      </c>
      <c r="C33" s="326" t="s">
        <v>281</v>
      </c>
      <c r="D33" s="308" t="s">
        <v>714</v>
      </c>
      <c r="E33" s="308" t="s">
        <v>715</v>
      </c>
      <c r="F33" s="326" t="s">
        <v>416</v>
      </c>
      <c r="G33" s="308" t="s">
        <v>716</v>
      </c>
      <c r="H33" s="308" t="s">
        <v>717</v>
      </c>
      <c r="I33" s="326" t="s">
        <v>27</v>
      </c>
    </row>
    <row r="34" ht="19.5" customHeight="1" spans="1:9">
      <c r="A34" s="308"/>
      <c r="B34" s="308"/>
      <c r="C34" s="313"/>
      <c r="D34" s="308" t="s">
        <v>718</v>
      </c>
      <c r="E34" s="308" t="s">
        <v>719</v>
      </c>
      <c r="F34" s="326" t="s">
        <v>470</v>
      </c>
      <c r="G34" s="308" t="s">
        <v>720</v>
      </c>
      <c r="H34" s="308" t="s">
        <v>721</v>
      </c>
      <c r="I34" s="326" t="s">
        <v>27</v>
      </c>
    </row>
    <row r="35" ht="19.5" customHeight="1" spans="1:9">
      <c r="A35" s="308"/>
      <c r="B35" s="308"/>
      <c r="C35" s="313"/>
      <c r="D35" s="308" t="s">
        <v>722</v>
      </c>
      <c r="E35" s="308" t="s">
        <v>723</v>
      </c>
      <c r="F35" s="326" t="s">
        <v>27</v>
      </c>
      <c r="G35" s="308" t="s">
        <v>724</v>
      </c>
      <c r="H35" s="308" t="s">
        <v>725</v>
      </c>
      <c r="I35" s="326" t="s">
        <v>27</v>
      </c>
    </row>
    <row r="36" ht="19.5" customHeight="1" spans="1:9">
      <c r="A36" s="308"/>
      <c r="B36" s="308"/>
      <c r="C36" s="313"/>
      <c r="D36" s="308" t="s">
        <v>726</v>
      </c>
      <c r="E36" s="308" t="s">
        <v>727</v>
      </c>
      <c r="F36" s="326" t="s">
        <v>27</v>
      </c>
      <c r="G36" s="308"/>
      <c r="H36" s="308"/>
      <c r="I36" s="313"/>
    </row>
    <row r="37" ht="19.5" customHeight="1" spans="1:9">
      <c r="A37" s="308"/>
      <c r="B37" s="308"/>
      <c r="C37" s="313"/>
      <c r="D37" s="308" t="s">
        <v>728</v>
      </c>
      <c r="E37" s="308" t="s">
        <v>729</v>
      </c>
      <c r="F37" s="326" t="s">
        <v>27</v>
      </c>
      <c r="G37" s="308"/>
      <c r="H37" s="308"/>
      <c r="I37" s="313"/>
    </row>
    <row r="38" ht="19.5" customHeight="1" spans="1:9">
      <c r="A38" s="308"/>
      <c r="B38" s="308"/>
      <c r="C38" s="313"/>
      <c r="D38" s="308" t="s">
        <v>730</v>
      </c>
      <c r="E38" s="308" t="s">
        <v>731</v>
      </c>
      <c r="F38" s="326" t="s">
        <v>27</v>
      </c>
      <c r="G38" s="308"/>
      <c r="H38" s="308"/>
      <c r="I38" s="313"/>
    </row>
    <row r="39" ht="19.5" customHeight="1" spans="1:9">
      <c r="A39" s="308"/>
      <c r="B39" s="308"/>
      <c r="C39" s="313"/>
      <c r="D39" s="308" t="s">
        <v>732</v>
      </c>
      <c r="E39" s="308" t="s">
        <v>733</v>
      </c>
      <c r="F39" s="326" t="s">
        <v>27</v>
      </c>
      <c r="G39" s="308"/>
      <c r="H39" s="308"/>
      <c r="I39" s="313"/>
    </row>
    <row r="40" ht="19.5" customHeight="1" spans="1:9">
      <c r="A40" s="307" t="s">
        <v>734</v>
      </c>
      <c r="B40" s="307"/>
      <c r="C40" s="326" t="s">
        <v>402</v>
      </c>
      <c r="D40" s="307" t="s">
        <v>735</v>
      </c>
      <c r="E40" s="307"/>
      <c r="F40" s="307"/>
      <c r="G40" s="307"/>
      <c r="H40" s="307"/>
      <c r="I40" s="326" t="s">
        <v>403</v>
      </c>
    </row>
    <row r="41" ht="19.5" customHeight="1" spans="1:9">
      <c r="A41" s="327" t="s">
        <v>736</v>
      </c>
      <c r="B41" s="327"/>
      <c r="C41" s="327"/>
      <c r="D41" s="327"/>
      <c r="E41" s="327"/>
      <c r="F41" s="327"/>
      <c r="G41" s="327"/>
      <c r="H41" s="327"/>
      <c r="I41" s="3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E14" sqref="E14"/>
    </sheetView>
  </sheetViews>
  <sheetFormatPr defaultColWidth="9" defaultRowHeight="13.5"/>
  <cols>
    <col min="1" max="1" width="8.38333333333333" customWidth="1"/>
    <col min="2" max="2" width="28.125"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328" t="s">
        <v>737</v>
      </c>
    </row>
    <row r="2" spans="12:12">
      <c r="L2" s="329" t="s">
        <v>738</v>
      </c>
    </row>
    <row r="3" spans="1:12">
      <c r="A3" s="329" t="s">
        <v>2</v>
      </c>
      <c r="L3" s="329" t="s">
        <v>3</v>
      </c>
    </row>
    <row r="4" ht="15" customHeight="1" spans="1:12">
      <c r="A4" s="307" t="s">
        <v>739</v>
      </c>
      <c r="B4" s="307"/>
      <c r="C4" s="307"/>
      <c r="D4" s="307"/>
      <c r="E4" s="307"/>
      <c r="F4" s="307"/>
      <c r="G4" s="307"/>
      <c r="H4" s="307"/>
      <c r="I4" s="307"/>
      <c r="J4" s="307"/>
      <c r="K4" s="307"/>
      <c r="L4" s="307"/>
    </row>
    <row r="5" ht="15" customHeight="1" spans="1:12">
      <c r="A5" s="307" t="s">
        <v>528</v>
      </c>
      <c r="B5" s="307" t="s">
        <v>140</v>
      </c>
      <c r="C5" s="307" t="s">
        <v>8</v>
      </c>
      <c r="D5" s="307" t="s">
        <v>528</v>
      </c>
      <c r="E5" s="307" t="s">
        <v>140</v>
      </c>
      <c r="F5" s="307" t="s">
        <v>8</v>
      </c>
      <c r="G5" s="307" t="s">
        <v>528</v>
      </c>
      <c r="H5" s="307" t="s">
        <v>140</v>
      </c>
      <c r="I5" s="307" t="s">
        <v>8</v>
      </c>
      <c r="J5" s="307" t="s">
        <v>528</v>
      </c>
      <c r="K5" s="307" t="s">
        <v>140</v>
      </c>
      <c r="L5" s="307" t="s">
        <v>8</v>
      </c>
    </row>
    <row r="6" ht="15" customHeight="1" spans="1:12">
      <c r="A6" s="308" t="s">
        <v>529</v>
      </c>
      <c r="B6" s="308" t="s">
        <v>530</v>
      </c>
      <c r="C6" s="326" t="s">
        <v>27</v>
      </c>
      <c r="D6" s="308" t="s">
        <v>532</v>
      </c>
      <c r="E6" s="308" t="s">
        <v>533</v>
      </c>
      <c r="F6" s="326" t="s">
        <v>740</v>
      </c>
      <c r="G6" s="308" t="s">
        <v>741</v>
      </c>
      <c r="H6" s="308" t="s">
        <v>742</v>
      </c>
      <c r="I6" s="326" t="s">
        <v>743</v>
      </c>
      <c r="J6" s="308" t="s">
        <v>744</v>
      </c>
      <c r="K6" s="308" t="s">
        <v>745</v>
      </c>
      <c r="L6" s="326" t="s">
        <v>27</v>
      </c>
    </row>
    <row r="7" ht="15" customHeight="1" spans="1:12">
      <c r="A7" s="308" t="s">
        <v>538</v>
      </c>
      <c r="B7" s="308" t="s">
        <v>539</v>
      </c>
      <c r="C7" s="326" t="s">
        <v>27</v>
      </c>
      <c r="D7" s="308" t="s">
        <v>541</v>
      </c>
      <c r="E7" s="308" t="s">
        <v>542</v>
      </c>
      <c r="F7" s="326" t="s">
        <v>746</v>
      </c>
      <c r="G7" s="308" t="s">
        <v>747</v>
      </c>
      <c r="H7" s="308" t="s">
        <v>545</v>
      </c>
      <c r="I7" s="326" t="s">
        <v>743</v>
      </c>
      <c r="J7" s="308" t="s">
        <v>748</v>
      </c>
      <c r="K7" s="308" t="s">
        <v>664</v>
      </c>
      <c r="L7" s="326" t="s">
        <v>27</v>
      </c>
    </row>
    <row r="8" ht="15" customHeight="1" spans="1:12">
      <c r="A8" s="308" t="s">
        <v>546</v>
      </c>
      <c r="B8" s="308" t="s">
        <v>547</v>
      </c>
      <c r="C8" s="326" t="s">
        <v>27</v>
      </c>
      <c r="D8" s="308" t="s">
        <v>549</v>
      </c>
      <c r="E8" s="308" t="s">
        <v>550</v>
      </c>
      <c r="F8" s="326" t="s">
        <v>749</v>
      </c>
      <c r="G8" s="308" t="s">
        <v>750</v>
      </c>
      <c r="H8" s="308" t="s">
        <v>552</v>
      </c>
      <c r="I8" s="326" t="s">
        <v>27</v>
      </c>
      <c r="J8" s="308" t="s">
        <v>751</v>
      </c>
      <c r="K8" s="308" t="s">
        <v>692</v>
      </c>
      <c r="L8" s="326" t="s">
        <v>27</v>
      </c>
    </row>
    <row r="9" ht="15" customHeight="1" spans="1:12">
      <c r="A9" s="308" t="s">
        <v>553</v>
      </c>
      <c r="B9" s="308" t="s">
        <v>554</v>
      </c>
      <c r="C9" s="326" t="s">
        <v>27</v>
      </c>
      <c r="D9" s="308" t="s">
        <v>556</v>
      </c>
      <c r="E9" s="308" t="s">
        <v>557</v>
      </c>
      <c r="F9" s="326" t="s">
        <v>27</v>
      </c>
      <c r="G9" s="308" t="s">
        <v>752</v>
      </c>
      <c r="H9" s="308" t="s">
        <v>559</v>
      </c>
      <c r="I9" s="326" t="s">
        <v>27</v>
      </c>
      <c r="J9" s="308" t="s">
        <v>656</v>
      </c>
      <c r="K9" s="308" t="s">
        <v>657</v>
      </c>
      <c r="L9" s="326" t="s">
        <v>27</v>
      </c>
    </row>
    <row r="10" ht="15" customHeight="1" spans="1:12">
      <c r="A10" s="308" t="s">
        <v>560</v>
      </c>
      <c r="B10" s="308" t="s">
        <v>561</v>
      </c>
      <c r="C10" s="326" t="s">
        <v>27</v>
      </c>
      <c r="D10" s="308" t="s">
        <v>562</v>
      </c>
      <c r="E10" s="308" t="s">
        <v>563</v>
      </c>
      <c r="F10" s="326" t="s">
        <v>753</v>
      </c>
      <c r="G10" s="308" t="s">
        <v>754</v>
      </c>
      <c r="H10" s="308" t="s">
        <v>566</v>
      </c>
      <c r="I10" s="326" t="s">
        <v>27</v>
      </c>
      <c r="J10" s="308" t="s">
        <v>663</v>
      </c>
      <c r="K10" s="308" t="s">
        <v>664</v>
      </c>
      <c r="L10" s="326" t="s">
        <v>27</v>
      </c>
    </row>
    <row r="11" ht="15" customHeight="1" spans="1:12">
      <c r="A11" s="308" t="s">
        <v>567</v>
      </c>
      <c r="B11" s="308" t="s">
        <v>568</v>
      </c>
      <c r="C11" s="326" t="s">
        <v>27</v>
      </c>
      <c r="D11" s="308" t="s">
        <v>570</v>
      </c>
      <c r="E11" s="308" t="s">
        <v>571</v>
      </c>
      <c r="F11" s="326" t="s">
        <v>755</v>
      </c>
      <c r="G11" s="308" t="s">
        <v>756</v>
      </c>
      <c r="H11" s="308" t="s">
        <v>574</v>
      </c>
      <c r="I11" s="326" t="s">
        <v>27</v>
      </c>
      <c r="J11" s="308" t="s">
        <v>670</v>
      </c>
      <c r="K11" s="308" t="s">
        <v>671</v>
      </c>
      <c r="L11" s="326" t="s">
        <v>27</v>
      </c>
    </row>
    <row r="12" ht="15" customHeight="1" spans="1:12">
      <c r="A12" s="308" t="s">
        <v>575</v>
      </c>
      <c r="B12" s="308" t="s">
        <v>576</v>
      </c>
      <c r="C12" s="326" t="s">
        <v>27</v>
      </c>
      <c r="D12" s="308" t="s">
        <v>577</v>
      </c>
      <c r="E12" s="308" t="s">
        <v>578</v>
      </c>
      <c r="F12" s="326" t="s">
        <v>757</v>
      </c>
      <c r="G12" s="308" t="s">
        <v>758</v>
      </c>
      <c r="H12" s="308" t="s">
        <v>581</v>
      </c>
      <c r="I12" s="326" t="s">
        <v>27</v>
      </c>
      <c r="J12" s="308" t="s">
        <v>677</v>
      </c>
      <c r="K12" s="308" t="s">
        <v>678</v>
      </c>
      <c r="L12" s="326" t="s">
        <v>27</v>
      </c>
    </row>
    <row r="13" ht="15" customHeight="1" spans="1:12">
      <c r="A13" s="308" t="s">
        <v>582</v>
      </c>
      <c r="B13" s="308" t="s">
        <v>583</v>
      </c>
      <c r="C13" s="326" t="s">
        <v>27</v>
      </c>
      <c r="D13" s="308" t="s">
        <v>584</v>
      </c>
      <c r="E13" s="308" t="s">
        <v>585</v>
      </c>
      <c r="F13" s="326" t="s">
        <v>759</v>
      </c>
      <c r="G13" s="308" t="s">
        <v>760</v>
      </c>
      <c r="H13" s="308" t="s">
        <v>588</v>
      </c>
      <c r="I13" s="326" t="s">
        <v>27</v>
      </c>
      <c r="J13" s="308" t="s">
        <v>684</v>
      </c>
      <c r="K13" s="308" t="s">
        <v>685</v>
      </c>
      <c r="L13" s="326" t="s">
        <v>27</v>
      </c>
    </row>
    <row r="14" ht="15" customHeight="1" spans="1:12">
      <c r="A14" s="308" t="s">
        <v>589</v>
      </c>
      <c r="B14" s="308" t="s">
        <v>590</v>
      </c>
      <c r="C14" s="326" t="s">
        <v>27</v>
      </c>
      <c r="D14" s="308" t="s">
        <v>592</v>
      </c>
      <c r="E14" s="308" t="s">
        <v>593</v>
      </c>
      <c r="F14" s="326" t="s">
        <v>27</v>
      </c>
      <c r="G14" s="308" t="s">
        <v>761</v>
      </c>
      <c r="H14" s="308" t="s">
        <v>622</v>
      </c>
      <c r="I14" s="326" t="s">
        <v>27</v>
      </c>
      <c r="J14" s="308" t="s">
        <v>691</v>
      </c>
      <c r="K14" s="308" t="s">
        <v>692</v>
      </c>
      <c r="L14" s="326" t="s">
        <v>27</v>
      </c>
    </row>
    <row r="15" ht="15" customHeight="1" spans="1:12">
      <c r="A15" s="308" t="s">
        <v>596</v>
      </c>
      <c r="B15" s="308" t="s">
        <v>597</v>
      </c>
      <c r="C15" s="326" t="s">
        <v>27</v>
      </c>
      <c r="D15" s="308" t="s">
        <v>598</v>
      </c>
      <c r="E15" s="308" t="s">
        <v>599</v>
      </c>
      <c r="F15" s="326" t="s">
        <v>762</v>
      </c>
      <c r="G15" s="308" t="s">
        <v>763</v>
      </c>
      <c r="H15" s="308" t="s">
        <v>628</v>
      </c>
      <c r="I15" s="326" t="s">
        <v>27</v>
      </c>
      <c r="J15" s="308" t="s">
        <v>764</v>
      </c>
      <c r="K15" s="308" t="s">
        <v>765</v>
      </c>
      <c r="L15" s="326" t="s">
        <v>27</v>
      </c>
    </row>
    <row r="16" ht="15" customHeight="1" spans="1:12">
      <c r="A16" s="308" t="s">
        <v>603</v>
      </c>
      <c r="B16" s="308" t="s">
        <v>604</v>
      </c>
      <c r="C16" s="326" t="s">
        <v>27</v>
      </c>
      <c r="D16" s="308" t="s">
        <v>606</v>
      </c>
      <c r="E16" s="308" t="s">
        <v>607</v>
      </c>
      <c r="F16" s="326" t="s">
        <v>766</v>
      </c>
      <c r="G16" s="308" t="s">
        <v>767</v>
      </c>
      <c r="H16" s="308" t="s">
        <v>636</v>
      </c>
      <c r="I16" s="326" t="s">
        <v>27</v>
      </c>
      <c r="J16" s="308" t="s">
        <v>768</v>
      </c>
      <c r="K16" s="308" t="s">
        <v>769</v>
      </c>
      <c r="L16" s="326" t="s">
        <v>27</v>
      </c>
    </row>
    <row r="17" ht="15" customHeight="1" spans="1:12">
      <c r="A17" s="308" t="s">
        <v>610</v>
      </c>
      <c r="B17" s="308" t="s">
        <v>611</v>
      </c>
      <c r="C17" s="326" t="s">
        <v>27</v>
      </c>
      <c r="D17" s="308" t="s">
        <v>612</v>
      </c>
      <c r="E17" s="308" t="s">
        <v>613</v>
      </c>
      <c r="F17" s="326" t="s">
        <v>27</v>
      </c>
      <c r="G17" s="308" t="s">
        <v>770</v>
      </c>
      <c r="H17" s="308" t="s">
        <v>643</v>
      </c>
      <c r="I17" s="326" t="s">
        <v>27</v>
      </c>
      <c r="J17" s="308" t="s">
        <v>771</v>
      </c>
      <c r="K17" s="308" t="s">
        <v>772</v>
      </c>
      <c r="L17" s="326" t="s">
        <v>27</v>
      </c>
    </row>
    <row r="18" ht="15" customHeight="1" spans="1:12">
      <c r="A18" s="308" t="s">
        <v>616</v>
      </c>
      <c r="B18" s="308" t="s">
        <v>617</v>
      </c>
      <c r="C18" s="326" t="s">
        <v>27</v>
      </c>
      <c r="D18" s="308" t="s">
        <v>618</v>
      </c>
      <c r="E18" s="308" t="s">
        <v>619</v>
      </c>
      <c r="F18" s="326" t="s">
        <v>773</v>
      </c>
      <c r="G18" s="308" t="s">
        <v>774</v>
      </c>
      <c r="H18" s="308" t="s">
        <v>775</v>
      </c>
      <c r="I18" s="326" t="s">
        <v>27</v>
      </c>
      <c r="J18" s="308" t="s">
        <v>776</v>
      </c>
      <c r="K18" s="308" t="s">
        <v>777</v>
      </c>
      <c r="L18" s="326" t="s">
        <v>27</v>
      </c>
    </row>
    <row r="19" ht="15" customHeight="1" spans="1:12">
      <c r="A19" s="308" t="s">
        <v>623</v>
      </c>
      <c r="B19" s="308" t="s">
        <v>624</v>
      </c>
      <c r="C19" s="326" t="s">
        <v>27</v>
      </c>
      <c r="D19" s="308" t="s">
        <v>625</v>
      </c>
      <c r="E19" s="308" t="s">
        <v>626</v>
      </c>
      <c r="F19" s="326" t="s">
        <v>778</v>
      </c>
      <c r="G19" s="308" t="s">
        <v>535</v>
      </c>
      <c r="H19" s="308" t="s">
        <v>536</v>
      </c>
      <c r="I19" s="330">
        <v>37723440.84</v>
      </c>
      <c r="J19" s="308" t="s">
        <v>697</v>
      </c>
      <c r="K19" s="308" t="s">
        <v>283</v>
      </c>
      <c r="L19" s="326" t="s">
        <v>27</v>
      </c>
    </row>
    <row r="20" ht="15" customHeight="1" spans="1:12">
      <c r="A20" s="308" t="s">
        <v>629</v>
      </c>
      <c r="B20" s="308" t="s">
        <v>630</v>
      </c>
      <c r="C20" s="326" t="s">
        <v>779</v>
      </c>
      <c r="D20" s="308" t="s">
        <v>632</v>
      </c>
      <c r="E20" s="308" t="s">
        <v>633</v>
      </c>
      <c r="F20" s="326" t="s">
        <v>780</v>
      </c>
      <c r="G20" s="308" t="s">
        <v>544</v>
      </c>
      <c r="H20" s="308" t="s">
        <v>545</v>
      </c>
      <c r="I20" s="326" t="s">
        <v>781</v>
      </c>
      <c r="J20" s="308" t="s">
        <v>703</v>
      </c>
      <c r="K20" s="308" t="s">
        <v>704</v>
      </c>
      <c r="L20" s="326" t="s">
        <v>27</v>
      </c>
    </row>
    <row r="21" ht="15" customHeight="1" spans="1:12">
      <c r="A21" s="308" t="s">
        <v>637</v>
      </c>
      <c r="B21" s="308" t="s">
        <v>638</v>
      </c>
      <c r="C21" s="326" t="s">
        <v>27</v>
      </c>
      <c r="D21" s="308" t="s">
        <v>639</v>
      </c>
      <c r="E21" s="308" t="s">
        <v>640</v>
      </c>
      <c r="F21" s="326" t="s">
        <v>782</v>
      </c>
      <c r="G21" s="308" t="s">
        <v>551</v>
      </c>
      <c r="H21" s="308" t="s">
        <v>552</v>
      </c>
      <c r="I21" s="326" t="s">
        <v>783</v>
      </c>
      <c r="J21" s="308" t="s">
        <v>710</v>
      </c>
      <c r="K21" s="308" t="s">
        <v>711</v>
      </c>
      <c r="L21" s="326" t="s">
        <v>27</v>
      </c>
    </row>
    <row r="22" ht="15" customHeight="1" spans="1:12">
      <c r="A22" s="308" t="s">
        <v>644</v>
      </c>
      <c r="B22" s="308" t="s">
        <v>645</v>
      </c>
      <c r="C22" s="326" t="s">
        <v>27</v>
      </c>
      <c r="D22" s="308" t="s">
        <v>647</v>
      </c>
      <c r="E22" s="308" t="s">
        <v>648</v>
      </c>
      <c r="F22" s="326" t="s">
        <v>784</v>
      </c>
      <c r="G22" s="308" t="s">
        <v>558</v>
      </c>
      <c r="H22" s="308" t="s">
        <v>559</v>
      </c>
      <c r="I22" s="326" t="s">
        <v>785</v>
      </c>
      <c r="J22" s="308" t="s">
        <v>716</v>
      </c>
      <c r="K22" s="308" t="s">
        <v>717</v>
      </c>
      <c r="L22" s="326" t="s">
        <v>27</v>
      </c>
    </row>
    <row r="23" ht="15" customHeight="1" spans="1:12">
      <c r="A23" s="308" t="s">
        <v>652</v>
      </c>
      <c r="B23" s="308" t="s">
        <v>653</v>
      </c>
      <c r="C23" s="326" t="s">
        <v>27</v>
      </c>
      <c r="D23" s="308" t="s">
        <v>654</v>
      </c>
      <c r="E23" s="308" t="s">
        <v>655</v>
      </c>
      <c r="F23" s="326" t="s">
        <v>27</v>
      </c>
      <c r="G23" s="308" t="s">
        <v>565</v>
      </c>
      <c r="H23" s="308" t="s">
        <v>566</v>
      </c>
      <c r="I23" s="326" t="s">
        <v>27</v>
      </c>
      <c r="J23" s="308" t="s">
        <v>720</v>
      </c>
      <c r="K23" s="308" t="s">
        <v>721</v>
      </c>
      <c r="L23" s="326" t="s">
        <v>27</v>
      </c>
    </row>
    <row r="24" ht="15" customHeight="1" spans="1:12">
      <c r="A24" s="308" t="s">
        <v>658</v>
      </c>
      <c r="B24" s="308" t="s">
        <v>659</v>
      </c>
      <c r="C24" s="326" t="s">
        <v>27</v>
      </c>
      <c r="D24" s="308" t="s">
        <v>661</v>
      </c>
      <c r="E24" s="308" t="s">
        <v>662</v>
      </c>
      <c r="F24" s="326" t="s">
        <v>27</v>
      </c>
      <c r="G24" s="308" t="s">
        <v>573</v>
      </c>
      <c r="H24" s="308" t="s">
        <v>574</v>
      </c>
      <c r="I24" s="326" t="s">
        <v>786</v>
      </c>
      <c r="J24" s="308" t="s">
        <v>724</v>
      </c>
      <c r="K24" s="308" t="s">
        <v>725</v>
      </c>
      <c r="L24" s="326" t="s">
        <v>27</v>
      </c>
    </row>
    <row r="25" ht="15" customHeight="1" spans="1:12">
      <c r="A25" s="308" t="s">
        <v>665</v>
      </c>
      <c r="B25" s="308" t="s">
        <v>666</v>
      </c>
      <c r="C25" s="326" t="s">
        <v>787</v>
      </c>
      <c r="D25" s="308" t="s">
        <v>668</v>
      </c>
      <c r="E25" s="308" t="s">
        <v>669</v>
      </c>
      <c r="F25" s="326" t="s">
        <v>27</v>
      </c>
      <c r="G25" s="308" t="s">
        <v>580</v>
      </c>
      <c r="H25" s="308" t="s">
        <v>581</v>
      </c>
      <c r="I25" s="326" t="s">
        <v>27</v>
      </c>
      <c r="J25" s="308"/>
      <c r="K25" s="308"/>
      <c r="L25" s="309"/>
    </row>
    <row r="26" ht="15" customHeight="1" spans="1:12">
      <c r="A26" s="308" t="s">
        <v>672</v>
      </c>
      <c r="B26" s="308" t="s">
        <v>673</v>
      </c>
      <c r="C26" s="326" t="s">
        <v>27</v>
      </c>
      <c r="D26" s="308" t="s">
        <v>674</v>
      </c>
      <c r="E26" s="308" t="s">
        <v>675</v>
      </c>
      <c r="F26" s="326" t="s">
        <v>788</v>
      </c>
      <c r="G26" s="308" t="s">
        <v>587</v>
      </c>
      <c r="H26" s="308" t="s">
        <v>588</v>
      </c>
      <c r="I26" s="326" t="s">
        <v>27</v>
      </c>
      <c r="J26" s="308"/>
      <c r="K26" s="308"/>
      <c r="L26" s="309"/>
    </row>
    <row r="27" ht="15" customHeight="1" spans="1:12">
      <c r="A27" s="308" t="s">
        <v>679</v>
      </c>
      <c r="B27" s="308" t="s">
        <v>680</v>
      </c>
      <c r="C27" s="326" t="s">
        <v>27</v>
      </c>
      <c r="D27" s="308" t="s">
        <v>681</v>
      </c>
      <c r="E27" s="308" t="s">
        <v>682</v>
      </c>
      <c r="F27" s="326" t="s">
        <v>789</v>
      </c>
      <c r="G27" s="308" t="s">
        <v>594</v>
      </c>
      <c r="H27" s="308" t="s">
        <v>595</v>
      </c>
      <c r="I27" s="326" t="s">
        <v>27</v>
      </c>
      <c r="J27" s="308"/>
      <c r="K27" s="308"/>
      <c r="L27" s="309"/>
    </row>
    <row r="28" ht="15" customHeight="1" spans="1:12">
      <c r="A28" s="308" t="s">
        <v>686</v>
      </c>
      <c r="B28" s="308" t="s">
        <v>687</v>
      </c>
      <c r="C28" s="326" t="s">
        <v>790</v>
      </c>
      <c r="D28" s="308" t="s">
        <v>688</v>
      </c>
      <c r="E28" s="308" t="s">
        <v>689</v>
      </c>
      <c r="F28" s="326" t="s">
        <v>27</v>
      </c>
      <c r="G28" s="308" t="s">
        <v>601</v>
      </c>
      <c r="H28" s="308" t="s">
        <v>602</v>
      </c>
      <c r="I28" s="326" t="s">
        <v>27</v>
      </c>
      <c r="J28" s="308"/>
      <c r="K28" s="308"/>
      <c r="L28" s="309"/>
    </row>
    <row r="29" ht="15" customHeight="1" spans="1:12">
      <c r="A29" s="308" t="s">
        <v>693</v>
      </c>
      <c r="B29" s="308" t="s">
        <v>694</v>
      </c>
      <c r="C29" s="326" t="s">
        <v>791</v>
      </c>
      <c r="D29" s="308" t="s">
        <v>695</v>
      </c>
      <c r="E29" s="308" t="s">
        <v>696</v>
      </c>
      <c r="F29" s="326" t="s">
        <v>27</v>
      </c>
      <c r="G29" s="308" t="s">
        <v>608</v>
      </c>
      <c r="H29" s="308" t="s">
        <v>609</v>
      </c>
      <c r="I29" s="326" t="s">
        <v>27</v>
      </c>
      <c r="J29" s="308"/>
      <c r="K29" s="308"/>
      <c r="L29" s="309"/>
    </row>
    <row r="30" ht="15" customHeight="1" spans="1:12">
      <c r="A30" s="308" t="s">
        <v>698</v>
      </c>
      <c r="B30" s="308" t="s">
        <v>699</v>
      </c>
      <c r="C30" s="326" t="s">
        <v>27</v>
      </c>
      <c r="D30" s="308" t="s">
        <v>700</v>
      </c>
      <c r="E30" s="308" t="s">
        <v>701</v>
      </c>
      <c r="F30" s="326" t="s">
        <v>792</v>
      </c>
      <c r="G30" s="308" t="s">
        <v>614</v>
      </c>
      <c r="H30" s="308" t="s">
        <v>615</v>
      </c>
      <c r="I30" s="326" t="s">
        <v>27</v>
      </c>
      <c r="J30" s="308"/>
      <c r="K30" s="308"/>
      <c r="L30" s="309"/>
    </row>
    <row r="31" ht="15" customHeight="1" spans="1:12">
      <c r="A31" s="308" t="s">
        <v>705</v>
      </c>
      <c r="B31" s="308" t="s">
        <v>706</v>
      </c>
      <c r="C31" s="326" t="s">
        <v>27</v>
      </c>
      <c r="D31" s="308" t="s">
        <v>707</v>
      </c>
      <c r="E31" s="308" t="s">
        <v>708</v>
      </c>
      <c r="F31" s="326" t="s">
        <v>793</v>
      </c>
      <c r="G31" s="308" t="s">
        <v>621</v>
      </c>
      <c r="H31" s="308" t="s">
        <v>622</v>
      </c>
      <c r="I31" s="326" t="s">
        <v>27</v>
      </c>
      <c r="J31" s="308"/>
      <c r="K31" s="308"/>
      <c r="L31" s="309"/>
    </row>
    <row r="32" ht="15" customHeight="1" spans="1:12">
      <c r="A32" s="308" t="s">
        <v>712</v>
      </c>
      <c r="B32" s="308" t="s">
        <v>794</v>
      </c>
      <c r="C32" s="326" t="s">
        <v>795</v>
      </c>
      <c r="D32" s="308" t="s">
        <v>714</v>
      </c>
      <c r="E32" s="308" t="s">
        <v>715</v>
      </c>
      <c r="F32" s="326" t="s">
        <v>796</v>
      </c>
      <c r="G32" s="308" t="s">
        <v>627</v>
      </c>
      <c r="H32" s="308" t="s">
        <v>628</v>
      </c>
      <c r="I32" s="326" t="s">
        <v>27</v>
      </c>
      <c r="J32" s="308"/>
      <c r="K32" s="308"/>
      <c r="L32" s="309"/>
    </row>
    <row r="33" ht="15" customHeight="1" spans="1:12">
      <c r="A33" s="308"/>
      <c r="B33" s="308"/>
      <c r="C33" s="309"/>
      <c r="D33" s="308" t="s">
        <v>718</v>
      </c>
      <c r="E33" s="308" t="s">
        <v>719</v>
      </c>
      <c r="F33" s="326" t="s">
        <v>797</v>
      </c>
      <c r="G33" s="308" t="s">
        <v>635</v>
      </c>
      <c r="H33" s="308" t="s">
        <v>636</v>
      </c>
      <c r="I33" s="326" t="s">
        <v>27</v>
      </c>
      <c r="J33" s="308"/>
      <c r="K33" s="308"/>
      <c r="L33" s="309"/>
    </row>
    <row r="34" ht="15" customHeight="1" spans="1:12">
      <c r="A34" s="308"/>
      <c r="B34" s="308"/>
      <c r="C34" s="309"/>
      <c r="D34" s="308" t="s">
        <v>722</v>
      </c>
      <c r="E34" s="308" t="s">
        <v>723</v>
      </c>
      <c r="F34" s="330">
        <v>176178.14</v>
      </c>
      <c r="G34" s="308" t="s">
        <v>642</v>
      </c>
      <c r="H34" s="308" t="s">
        <v>643</v>
      </c>
      <c r="I34" s="326" t="s">
        <v>27</v>
      </c>
      <c r="J34" s="308"/>
      <c r="K34" s="308"/>
      <c r="L34" s="309"/>
    </row>
    <row r="35" ht="15" customHeight="1" spans="1:12">
      <c r="A35" s="308"/>
      <c r="B35" s="308"/>
      <c r="C35" s="309"/>
      <c r="D35" s="308" t="s">
        <v>726</v>
      </c>
      <c r="E35" s="308" t="s">
        <v>727</v>
      </c>
      <c r="F35" s="326" t="s">
        <v>798</v>
      </c>
      <c r="G35" s="308" t="s">
        <v>650</v>
      </c>
      <c r="H35" s="308" t="s">
        <v>651</v>
      </c>
      <c r="I35" s="326" t="s">
        <v>799</v>
      </c>
      <c r="J35" s="308"/>
      <c r="K35" s="308"/>
      <c r="L35" s="309"/>
    </row>
    <row r="36" ht="15" customHeight="1" spans="1:12">
      <c r="A36" s="308"/>
      <c r="B36" s="308"/>
      <c r="C36" s="309"/>
      <c r="D36" s="308" t="s">
        <v>728</v>
      </c>
      <c r="E36" s="308" t="s">
        <v>729</v>
      </c>
      <c r="F36" s="326" t="s">
        <v>27</v>
      </c>
      <c r="G36" s="308"/>
      <c r="H36" s="308"/>
      <c r="I36" s="309"/>
      <c r="J36" s="308"/>
      <c r="K36" s="308"/>
      <c r="L36" s="309"/>
    </row>
    <row r="37" ht="15" customHeight="1" spans="1:12">
      <c r="A37" s="308"/>
      <c r="B37" s="308"/>
      <c r="C37" s="309"/>
      <c r="D37" s="308" t="s">
        <v>730</v>
      </c>
      <c r="E37" s="308" t="s">
        <v>731</v>
      </c>
      <c r="F37" s="326" t="s">
        <v>27</v>
      </c>
      <c r="G37" s="308"/>
      <c r="H37" s="308"/>
      <c r="I37" s="309"/>
      <c r="J37" s="308"/>
      <c r="K37" s="308"/>
      <c r="L37" s="309"/>
    </row>
    <row r="38" ht="15" customHeight="1" spans="1:12">
      <c r="A38" s="308"/>
      <c r="B38" s="308"/>
      <c r="C38" s="309"/>
      <c r="D38" s="308" t="s">
        <v>732</v>
      </c>
      <c r="E38" s="308" t="s">
        <v>733</v>
      </c>
      <c r="F38" s="326" t="s">
        <v>27</v>
      </c>
      <c r="G38" s="308"/>
      <c r="H38" s="308"/>
      <c r="I38" s="309"/>
      <c r="J38" s="308"/>
      <c r="K38" s="308"/>
      <c r="L38" s="309"/>
    </row>
    <row r="39" ht="15" customHeight="1" spans="1:12">
      <c r="A39" s="327" t="s">
        <v>800</v>
      </c>
      <c r="B39" s="327"/>
      <c r="C39" s="327"/>
      <c r="D39" s="327"/>
      <c r="E39" s="327"/>
      <c r="F39" s="327"/>
      <c r="G39" s="327"/>
      <c r="H39" s="327"/>
      <c r="I39" s="327"/>
      <c r="J39" s="327"/>
      <c r="K39" s="327"/>
      <c r="L39" s="3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325" t="s">
        <v>801</v>
      </c>
    </row>
    <row r="2" ht="14.25" spans="20:20">
      <c r="T2" s="306" t="s">
        <v>802</v>
      </c>
    </row>
    <row r="3" ht="14.25" spans="1:20">
      <c r="A3" s="306" t="s">
        <v>2</v>
      </c>
      <c r="T3" s="306" t="s">
        <v>3</v>
      </c>
    </row>
    <row r="4" ht="19.5" customHeight="1" spans="1:20">
      <c r="A4" s="317" t="s">
        <v>6</v>
      </c>
      <c r="B4" s="317"/>
      <c r="C4" s="317"/>
      <c r="D4" s="317"/>
      <c r="E4" s="317" t="s">
        <v>389</v>
      </c>
      <c r="F4" s="317"/>
      <c r="G4" s="317"/>
      <c r="H4" s="317" t="s">
        <v>390</v>
      </c>
      <c r="I4" s="317"/>
      <c r="J4" s="317"/>
      <c r="K4" s="317" t="s">
        <v>391</v>
      </c>
      <c r="L4" s="317"/>
      <c r="M4" s="317"/>
      <c r="N4" s="317"/>
      <c r="O4" s="317"/>
      <c r="P4" s="317" t="s">
        <v>122</v>
      </c>
      <c r="Q4" s="317"/>
      <c r="R4" s="317"/>
      <c r="S4" s="317"/>
      <c r="T4" s="317"/>
    </row>
    <row r="5" ht="19.5" customHeight="1" spans="1:20">
      <c r="A5" s="317" t="s">
        <v>139</v>
      </c>
      <c r="B5" s="317"/>
      <c r="C5" s="317"/>
      <c r="D5" s="317" t="s">
        <v>140</v>
      </c>
      <c r="E5" s="317" t="s">
        <v>146</v>
      </c>
      <c r="F5" s="317" t="s">
        <v>392</v>
      </c>
      <c r="G5" s="317" t="s">
        <v>393</v>
      </c>
      <c r="H5" s="317" t="s">
        <v>146</v>
      </c>
      <c r="I5" s="317" t="s">
        <v>299</v>
      </c>
      <c r="J5" s="317" t="s">
        <v>300</v>
      </c>
      <c r="K5" s="317" t="s">
        <v>146</v>
      </c>
      <c r="L5" s="317" t="s">
        <v>299</v>
      </c>
      <c r="M5" s="317"/>
      <c r="N5" s="317" t="s">
        <v>299</v>
      </c>
      <c r="O5" s="317" t="s">
        <v>300</v>
      </c>
      <c r="P5" s="317" t="s">
        <v>146</v>
      </c>
      <c r="Q5" s="317" t="s">
        <v>392</v>
      </c>
      <c r="R5" s="317" t="s">
        <v>393</v>
      </c>
      <c r="S5" s="317" t="s">
        <v>393</v>
      </c>
      <c r="T5" s="317"/>
    </row>
    <row r="6" ht="19.5" customHeight="1" spans="1:20">
      <c r="A6" s="317"/>
      <c r="B6" s="317"/>
      <c r="C6" s="317"/>
      <c r="D6" s="317"/>
      <c r="E6" s="317"/>
      <c r="F6" s="317"/>
      <c r="G6" s="317" t="s">
        <v>141</v>
      </c>
      <c r="H6" s="317"/>
      <c r="I6" s="317"/>
      <c r="J6" s="317" t="s">
        <v>141</v>
      </c>
      <c r="K6" s="317"/>
      <c r="L6" s="317" t="s">
        <v>141</v>
      </c>
      <c r="M6" s="317" t="s">
        <v>395</v>
      </c>
      <c r="N6" s="317" t="s">
        <v>394</v>
      </c>
      <c r="O6" s="317" t="s">
        <v>141</v>
      </c>
      <c r="P6" s="317"/>
      <c r="Q6" s="317"/>
      <c r="R6" s="317" t="s">
        <v>141</v>
      </c>
      <c r="S6" s="317" t="s">
        <v>396</v>
      </c>
      <c r="T6" s="317" t="s">
        <v>397</v>
      </c>
    </row>
    <row r="7" ht="19.5" customHeight="1" spans="1:20">
      <c r="A7" s="317"/>
      <c r="B7" s="317"/>
      <c r="C7" s="317"/>
      <c r="D7" s="317"/>
      <c r="E7" s="317"/>
      <c r="F7" s="317"/>
      <c r="G7" s="317"/>
      <c r="H7" s="317"/>
      <c r="I7" s="317"/>
      <c r="J7" s="317"/>
      <c r="K7" s="317"/>
      <c r="L7" s="317"/>
      <c r="M7" s="317"/>
      <c r="N7" s="317"/>
      <c r="O7" s="317"/>
      <c r="P7" s="317"/>
      <c r="Q7" s="317"/>
      <c r="R7" s="317"/>
      <c r="S7" s="317"/>
      <c r="T7" s="317"/>
    </row>
    <row r="8" ht="19.5" customHeight="1" spans="1:20">
      <c r="A8" s="317" t="s">
        <v>143</v>
      </c>
      <c r="B8" s="317" t="s">
        <v>144</v>
      </c>
      <c r="C8" s="317" t="s">
        <v>145</v>
      </c>
      <c r="D8" s="317" t="s">
        <v>10</v>
      </c>
      <c r="E8" s="307" t="s">
        <v>11</v>
      </c>
      <c r="F8" s="307" t="s">
        <v>12</v>
      </c>
      <c r="G8" s="307" t="s">
        <v>22</v>
      </c>
      <c r="H8" s="307" t="s">
        <v>26</v>
      </c>
      <c r="I8" s="307" t="s">
        <v>31</v>
      </c>
      <c r="J8" s="307" t="s">
        <v>37</v>
      </c>
      <c r="K8" s="307" t="s">
        <v>41</v>
      </c>
      <c r="L8" s="307" t="s">
        <v>46</v>
      </c>
      <c r="M8" s="307" t="s">
        <v>51</v>
      </c>
      <c r="N8" s="307" t="s">
        <v>55</v>
      </c>
      <c r="O8" s="307" t="s">
        <v>58</v>
      </c>
      <c r="P8" s="307" t="s">
        <v>61</v>
      </c>
      <c r="Q8" s="307" t="s">
        <v>65</v>
      </c>
      <c r="R8" s="307" t="s">
        <v>68</v>
      </c>
      <c r="S8" s="307" t="s">
        <v>71</v>
      </c>
      <c r="T8" s="307" t="s">
        <v>74</v>
      </c>
    </row>
    <row r="9" ht="19.5" customHeight="1" spans="1:20">
      <c r="A9" s="317"/>
      <c r="B9" s="317"/>
      <c r="C9" s="317"/>
      <c r="D9" s="317" t="s">
        <v>146</v>
      </c>
      <c r="E9" s="326" t="s">
        <v>379</v>
      </c>
      <c r="F9" s="326" t="s">
        <v>27</v>
      </c>
      <c r="G9" s="326" t="s">
        <v>379</v>
      </c>
      <c r="H9" s="326" t="s">
        <v>18</v>
      </c>
      <c r="I9" s="326" t="s">
        <v>27</v>
      </c>
      <c r="J9" s="326" t="s">
        <v>18</v>
      </c>
      <c r="K9" s="326" t="s">
        <v>368</v>
      </c>
      <c r="L9" s="326"/>
      <c r="M9" s="326"/>
      <c r="N9" s="326"/>
      <c r="O9" s="326" t="s">
        <v>368</v>
      </c>
      <c r="P9" s="326" t="s">
        <v>376</v>
      </c>
      <c r="Q9" s="326" t="s">
        <v>27</v>
      </c>
      <c r="R9" s="326" t="s">
        <v>376</v>
      </c>
      <c r="S9" s="326" t="s">
        <v>376</v>
      </c>
      <c r="T9" s="326" t="s">
        <v>27</v>
      </c>
    </row>
    <row r="10" ht="19.5" customHeight="1" spans="1:20">
      <c r="A10" s="327" t="s">
        <v>282</v>
      </c>
      <c r="B10" s="327"/>
      <c r="C10" s="327"/>
      <c r="D10" s="327" t="s">
        <v>283</v>
      </c>
      <c r="E10" s="326" t="s">
        <v>379</v>
      </c>
      <c r="F10" s="326" t="s">
        <v>27</v>
      </c>
      <c r="G10" s="326" t="s">
        <v>379</v>
      </c>
      <c r="H10" s="326" t="s">
        <v>18</v>
      </c>
      <c r="I10" s="326" t="s">
        <v>27</v>
      </c>
      <c r="J10" s="326" t="s">
        <v>18</v>
      </c>
      <c r="K10" s="326" t="s">
        <v>368</v>
      </c>
      <c r="L10" s="326"/>
      <c r="M10" s="326"/>
      <c r="N10" s="326"/>
      <c r="O10" s="326" t="s">
        <v>368</v>
      </c>
      <c r="P10" s="326" t="s">
        <v>376</v>
      </c>
      <c r="Q10" s="326" t="s">
        <v>27</v>
      </c>
      <c r="R10" s="326" t="s">
        <v>376</v>
      </c>
      <c r="S10" s="326" t="s">
        <v>376</v>
      </c>
      <c r="T10" s="326" t="s">
        <v>27</v>
      </c>
    </row>
    <row r="11" ht="19.5" customHeight="1" spans="1:20">
      <c r="A11" s="327" t="s">
        <v>286</v>
      </c>
      <c r="B11" s="327"/>
      <c r="C11" s="327"/>
      <c r="D11" s="327" t="s">
        <v>287</v>
      </c>
      <c r="E11" s="326" t="s">
        <v>379</v>
      </c>
      <c r="F11" s="326" t="s">
        <v>27</v>
      </c>
      <c r="G11" s="326" t="s">
        <v>379</v>
      </c>
      <c r="H11" s="326" t="s">
        <v>18</v>
      </c>
      <c r="I11" s="326" t="s">
        <v>27</v>
      </c>
      <c r="J11" s="326" t="s">
        <v>18</v>
      </c>
      <c r="K11" s="326" t="s">
        <v>368</v>
      </c>
      <c r="L11" s="326"/>
      <c r="M11" s="326"/>
      <c r="N11" s="326"/>
      <c r="O11" s="326" t="s">
        <v>368</v>
      </c>
      <c r="P11" s="326" t="s">
        <v>376</v>
      </c>
      <c r="Q11" s="326" t="s">
        <v>27</v>
      </c>
      <c r="R11" s="326" t="s">
        <v>376</v>
      </c>
      <c r="S11" s="326" t="s">
        <v>376</v>
      </c>
      <c r="T11" s="326" t="s">
        <v>27</v>
      </c>
    </row>
    <row r="12" ht="19.5" customHeight="1" spans="1:20">
      <c r="A12" s="327" t="s">
        <v>288</v>
      </c>
      <c r="B12" s="327"/>
      <c r="C12" s="327"/>
      <c r="D12" s="327" t="s">
        <v>289</v>
      </c>
      <c r="E12" s="326" t="s">
        <v>803</v>
      </c>
      <c r="F12" s="326" t="s">
        <v>27</v>
      </c>
      <c r="G12" s="326" t="s">
        <v>803</v>
      </c>
      <c r="H12" s="326" t="s">
        <v>290</v>
      </c>
      <c r="I12" s="326"/>
      <c r="J12" s="326" t="s">
        <v>290</v>
      </c>
      <c r="K12" s="326" t="s">
        <v>290</v>
      </c>
      <c r="L12" s="326"/>
      <c r="M12" s="326"/>
      <c r="N12" s="326"/>
      <c r="O12" s="326" t="s">
        <v>290</v>
      </c>
      <c r="P12" s="326" t="s">
        <v>803</v>
      </c>
      <c r="Q12" s="326" t="s">
        <v>27</v>
      </c>
      <c r="R12" s="326" t="s">
        <v>803</v>
      </c>
      <c r="S12" s="326" t="s">
        <v>803</v>
      </c>
      <c r="T12" s="326" t="s">
        <v>27</v>
      </c>
    </row>
    <row r="13" ht="19.5" customHeight="1" spans="1:20">
      <c r="A13" s="327" t="s">
        <v>347</v>
      </c>
      <c r="B13" s="327"/>
      <c r="C13" s="327"/>
      <c r="D13" s="327" t="s">
        <v>348</v>
      </c>
      <c r="E13" s="326" t="s">
        <v>804</v>
      </c>
      <c r="F13" s="326" t="s">
        <v>27</v>
      </c>
      <c r="G13" s="326" t="s">
        <v>804</v>
      </c>
      <c r="H13" s="326" t="s">
        <v>27</v>
      </c>
      <c r="I13" s="326" t="s">
        <v>27</v>
      </c>
      <c r="J13" s="326" t="s">
        <v>27</v>
      </c>
      <c r="K13" s="326" t="s">
        <v>805</v>
      </c>
      <c r="L13" s="326"/>
      <c r="M13" s="326"/>
      <c r="N13" s="326"/>
      <c r="O13" s="326" t="s">
        <v>805</v>
      </c>
      <c r="P13" s="326" t="s">
        <v>806</v>
      </c>
      <c r="Q13" s="326" t="s">
        <v>27</v>
      </c>
      <c r="R13" s="326" t="s">
        <v>806</v>
      </c>
      <c r="S13" s="326" t="s">
        <v>806</v>
      </c>
      <c r="T13" s="326" t="s">
        <v>27</v>
      </c>
    </row>
    <row r="14" ht="19.5" customHeight="1" spans="1:20">
      <c r="A14" s="327" t="s">
        <v>291</v>
      </c>
      <c r="B14" s="327"/>
      <c r="C14" s="327"/>
      <c r="D14" s="327" t="s">
        <v>292</v>
      </c>
      <c r="E14" s="326" t="s">
        <v>807</v>
      </c>
      <c r="F14" s="326" t="s">
        <v>27</v>
      </c>
      <c r="G14" s="326" t="s">
        <v>807</v>
      </c>
      <c r="H14" s="326" t="s">
        <v>293</v>
      </c>
      <c r="I14" s="326" t="s">
        <v>27</v>
      </c>
      <c r="J14" s="326" t="s">
        <v>293</v>
      </c>
      <c r="K14" s="326" t="s">
        <v>808</v>
      </c>
      <c r="L14" s="326"/>
      <c r="M14" s="326"/>
      <c r="N14" s="326"/>
      <c r="O14" s="326" t="s">
        <v>808</v>
      </c>
      <c r="P14" s="326" t="s">
        <v>809</v>
      </c>
      <c r="Q14" s="326" t="s">
        <v>27</v>
      </c>
      <c r="R14" s="326" t="s">
        <v>809</v>
      </c>
      <c r="S14" s="326" t="s">
        <v>809</v>
      </c>
      <c r="T14" s="326" t="s">
        <v>27</v>
      </c>
    </row>
    <row r="15" ht="19.5" customHeight="1" spans="1:20">
      <c r="A15" s="327" t="s">
        <v>810</v>
      </c>
      <c r="B15" s="327"/>
      <c r="C15" s="327"/>
      <c r="D15" s="327"/>
      <c r="E15" s="327"/>
      <c r="F15" s="327"/>
      <c r="G15" s="327"/>
      <c r="H15" s="327"/>
      <c r="I15" s="327"/>
      <c r="J15" s="327"/>
      <c r="K15" s="327"/>
      <c r="L15" s="327"/>
      <c r="M15" s="327"/>
      <c r="N15" s="327"/>
      <c r="O15" s="327"/>
      <c r="P15" s="327"/>
      <c r="Q15" s="327"/>
      <c r="R15" s="327"/>
      <c r="S15" s="327"/>
      <c r="T15" s="327"/>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325" t="s">
        <v>811</v>
      </c>
    </row>
    <row r="2" ht="14.25" spans="12:12">
      <c r="L2" s="306" t="s">
        <v>812</v>
      </c>
    </row>
    <row r="3" ht="14.25" spans="1:12">
      <c r="A3" s="306" t="s">
        <v>2</v>
      </c>
      <c r="L3" s="306" t="s">
        <v>3</v>
      </c>
    </row>
    <row r="4" ht="19.5" customHeight="1" spans="1:12">
      <c r="A4" s="317" t="s">
        <v>6</v>
      </c>
      <c r="B4" s="317"/>
      <c r="C4" s="317"/>
      <c r="D4" s="317"/>
      <c r="E4" s="317" t="s">
        <v>389</v>
      </c>
      <c r="F4" s="317"/>
      <c r="G4" s="317"/>
      <c r="H4" s="317" t="s">
        <v>390</v>
      </c>
      <c r="I4" s="317" t="s">
        <v>391</v>
      </c>
      <c r="J4" s="317" t="s">
        <v>122</v>
      </c>
      <c r="K4" s="317"/>
      <c r="L4" s="317"/>
    </row>
    <row r="5" ht="19.5" customHeight="1" spans="1:12">
      <c r="A5" s="317" t="s">
        <v>139</v>
      </c>
      <c r="B5" s="317"/>
      <c r="C5" s="317"/>
      <c r="D5" s="317" t="s">
        <v>140</v>
      </c>
      <c r="E5" s="317" t="s">
        <v>146</v>
      </c>
      <c r="F5" s="317" t="s">
        <v>813</v>
      </c>
      <c r="G5" s="317" t="s">
        <v>814</v>
      </c>
      <c r="H5" s="317"/>
      <c r="I5" s="317"/>
      <c r="J5" s="317" t="s">
        <v>146</v>
      </c>
      <c r="K5" s="317" t="s">
        <v>813</v>
      </c>
      <c r="L5" s="307" t="s">
        <v>814</v>
      </c>
    </row>
    <row r="6" ht="19.5" customHeight="1" spans="1:12">
      <c r="A6" s="317"/>
      <c r="B6" s="317"/>
      <c r="C6" s="317"/>
      <c r="D6" s="317"/>
      <c r="E6" s="317"/>
      <c r="F6" s="317"/>
      <c r="G6" s="317"/>
      <c r="H6" s="317"/>
      <c r="I6" s="317"/>
      <c r="J6" s="317"/>
      <c r="K6" s="317"/>
      <c r="L6" s="307" t="s">
        <v>396</v>
      </c>
    </row>
    <row r="7" ht="19.5" customHeight="1" spans="1:12">
      <c r="A7" s="317"/>
      <c r="B7" s="317"/>
      <c r="C7" s="317"/>
      <c r="D7" s="317"/>
      <c r="E7" s="317"/>
      <c r="F7" s="317"/>
      <c r="G7" s="317"/>
      <c r="H7" s="317"/>
      <c r="I7" s="317"/>
      <c r="J7" s="317"/>
      <c r="K7" s="317"/>
      <c r="L7" s="307"/>
    </row>
    <row r="8" ht="19.5" customHeight="1" spans="1:12">
      <c r="A8" s="317" t="s">
        <v>143</v>
      </c>
      <c r="B8" s="317" t="s">
        <v>144</v>
      </c>
      <c r="C8" s="317" t="s">
        <v>145</v>
      </c>
      <c r="D8" s="317" t="s">
        <v>10</v>
      </c>
      <c r="E8" s="307" t="s">
        <v>11</v>
      </c>
      <c r="F8" s="307" t="s">
        <v>12</v>
      </c>
      <c r="G8" s="307" t="s">
        <v>22</v>
      </c>
      <c r="H8" s="307" t="s">
        <v>26</v>
      </c>
      <c r="I8" s="307" t="s">
        <v>31</v>
      </c>
      <c r="J8" s="307" t="s">
        <v>37</v>
      </c>
      <c r="K8" s="307" t="s">
        <v>41</v>
      </c>
      <c r="L8" s="307" t="s">
        <v>46</v>
      </c>
    </row>
    <row r="9" ht="19.5" customHeight="1" spans="1:12">
      <c r="A9" s="317"/>
      <c r="B9" s="317"/>
      <c r="C9" s="317"/>
      <c r="D9" s="317" t="s">
        <v>146</v>
      </c>
      <c r="E9" s="326"/>
      <c r="F9" s="326"/>
      <c r="G9" s="326"/>
      <c r="H9" s="326"/>
      <c r="I9" s="326"/>
      <c r="J9" s="326"/>
      <c r="K9" s="326"/>
      <c r="L9" s="326"/>
    </row>
    <row r="10" ht="19.5" customHeight="1" spans="1:12">
      <c r="A10" s="327"/>
      <c r="B10" s="327"/>
      <c r="C10" s="327"/>
      <c r="D10" s="327"/>
      <c r="E10" s="326"/>
      <c r="F10" s="326"/>
      <c r="G10" s="326"/>
      <c r="H10" s="326"/>
      <c r="I10" s="326"/>
      <c r="J10" s="326"/>
      <c r="K10" s="326"/>
      <c r="L10" s="326"/>
    </row>
    <row r="11" ht="19.5" customHeight="1" spans="1:12">
      <c r="A11" s="327" t="s">
        <v>815</v>
      </c>
      <c r="B11" s="327"/>
      <c r="C11" s="327"/>
      <c r="D11" s="327"/>
      <c r="E11" s="327"/>
      <c r="F11" s="327"/>
      <c r="G11" s="327"/>
      <c r="H11" s="327"/>
      <c r="I11" s="327"/>
      <c r="J11" s="327"/>
      <c r="K11" s="327"/>
      <c r="L11" s="327"/>
    </row>
    <row r="12" spans="1:1">
      <c r="A12" t="s">
        <v>816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柴林聪</cp:lastModifiedBy>
  <dcterms:created xsi:type="dcterms:W3CDTF">2024-09-09T07:32:00Z</dcterms:created>
  <dcterms:modified xsi:type="dcterms:W3CDTF">2024-12-31T02:02:21Z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2024-09-09T07:32:26.210Z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F49A6CBC94CD4D1FB7FC4BCEF07524CC_13</vt:lpwstr>
  </property>
  <property fmtid="{D5CDD505-2E9C-101B-9397-08002B2CF9AE}" pid="10" name="KSOProductBuildVer">
    <vt:lpwstr>2052-12.1.0.17145</vt:lpwstr>
  </property>
</Properties>
</file>