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<sst xmlns="http://schemas.openxmlformats.org/spreadsheetml/2006/main" count="1117" uniqueCount="421">
  <si>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</si>
  <si>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</si>
  <si>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</si>
  <si>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</si>
  <si>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</si>
  <si>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</si>
  <si>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</si>
  <si>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</si>
  <si>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</si>
  <si>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</si>
  <si>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</si>
  <si>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</si>
  <si>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</si>
  <si>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</si>
  <si>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</si>
  <si>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</si>
  <si>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</si>
  <si>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</si>
  <si>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</si>
  <si>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</si>
  <si>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</si>
  <si>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</si>
  <si>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</si>
  <si>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</si>
  <si>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</si>
  <si>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</si>
  <si>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</si>
  <si>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</si>
  <si>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</si>
  <si>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</si>
  <si>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</si>
  <si>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</si>
  <si>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</si>
  <si>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</si>
  <si>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</si>
  <si>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</si>
  <si>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</si>
  <si>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</si>
  <si>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</si>
  <si>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</si>
  <si>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</si>
  <si>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</si>
  <si>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</si>
  <si>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</si>
  <si>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</si>
  <si>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</si>
  <si>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</si>
  <si>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</si>
  <si>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</si>
  <si>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</si>
  <si>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</si>
  <si>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</si>
  <si>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</si>
  <si>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</si>
  <si>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</si>
  <si>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</si>
  <si>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</si>
  <si>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</si>
  <si>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</si>
  <si>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</si>
  <si>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</si>
  <si>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</si>
  <si>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</si>
  <si>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</si>
  <si>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</si>
  <si>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</si>
  <si>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</si>
  <si>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</si>
  <si>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</si>
  <si>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105028</t>
  </si>
  <si>
    <t>耿马傣族佤族自治县勐永中学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</si>
  <si>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</si>
  <si>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</si>
  <si>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</si>
  <si>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</si>
  <si>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</si>
  <si>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</si>
  <si>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</si>
  <si>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</si>
  <si>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</si>
  <si>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</si>
  <si>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</si>
  <si>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</si>
  <si>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</si>
  <si>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</si>
  <si>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</si>
  <si>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2050203</t>
  </si>
  <si>
    <t>20509</t>
  </si>
  <si>
    <t>2050999</t>
  </si>
  <si>
    <t>208</t>
  </si>
  <si>
    <t>社会保障和就业支出</t>
  </si>
  <si>
    <t>20805</t>
  </si>
  <si>
    <t>2080502</t>
  </si>
  <si>
    <t>2080505</t>
  </si>
  <si>
    <t>20808</t>
  </si>
  <si>
    <t>2080801</t>
  </si>
  <si>
    <t>210</t>
  </si>
  <si>
    <t>卫生健康支出</t>
  </si>
  <si>
    <t>21011</t>
  </si>
  <si>
    <t>2101102</t>
  </si>
  <si>
    <t>2101199</t>
  </si>
  <si>
    <t>221</t>
  </si>
  <si>
    <t>住房保障支出</t>
  </si>
  <si>
    <t>22102</t>
  </si>
  <si>
    <t>2210201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</si>
  <si>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</si>
  <si>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</si>
  <si>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</si>
  <si>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</si>
  <si>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</si>
  <si>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</si>
  <si>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</si>
  <si>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</si>
  <si>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</si>
  <si>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</si>
  <si>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</si>
  <si>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</si>
  <si>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</si>
  <si>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</si>
  <si>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</si>
  <si>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</si>
  <si>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</si>
  <si>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</si>
  <si>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</si>
  <si>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</si>
  <si>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</si>
  <si>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</si>
  <si>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</si>
  <si>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</si>
  <si>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</si>
  <si>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</si>
  <si>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</si>
  <si>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</si>
  <si>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</si>
  <si>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</si>
  <si>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</si>
  <si>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</si>
  <si>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</si>
  <si>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</si>
  <si>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</si>
  <si>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</si>
  <si>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</si>
  <si>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</si>
  <si>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</si>
  <si>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</si>
  <si>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</si>
  <si>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</si>
  <si>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</si>
  <si>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</si>
  <si>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</si>
  <si>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</si>
  <si>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</si>
  <si>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</si>
  <si>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</si>
  <si>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</si>
  <si>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</si>
  <si>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初中教育</t>
  </si>
  <si>
    <t>教育费附加安排的支出</t>
  </si>
  <si>
    <t>其他教育费附加安排的支出</t>
  </si>
  <si>
    <t>行政事业单位养老支出</t>
  </si>
  <si>
    <t>事业单位离退休</t>
  </si>
  <si>
    <t>机关事业单位基本养老保险缴费支出</t>
  </si>
  <si>
    <t>抚恤</t>
  </si>
  <si>
    <t>死亡抚恤</t>
  </si>
  <si>
    <t>行政事业单位医疗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</si>
  <si>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</si>
  <si>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</si>
  <si>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</si>
  <si>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</si>
  <si>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</si>
  <si>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</si>
  <si>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</si>
  <si>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</si>
  <si>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</si>
  <si>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</si>
  <si>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</si>
  <si>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</si>
  <si>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r>
      <t>注：因本单位无一般公共预算</t>
    </r>
    <r>
      <rPr>
        <sz val="9"/>
        <color rgb="FF000000"/>
        <rFont val="Microsoft YaHei UI"/>
        <charset val="134"/>
      </rPr>
      <t>“</t>
    </r>
    <r>
      <rPr>
        <sz val="9"/>
        <color rgb="FF000000"/>
        <rFont val="宋体"/>
        <charset val="134"/>
      </rPr>
      <t>三公</t>
    </r>
    <r>
      <rPr>
        <sz val="9"/>
        <color rgb="FF000000"/>
        <rFont val="Microsoft YaHei UI"/>
        <charset val="134"/>
      </rPr>
      <t>”</t>
    </r>
    <r>
      <rPr>
        <sz val="9"/>
        <color rgb="FF000000"/>
        <rFont val="宋体"/>
        <charset val="134"/>
      </rPr>
      <t>经费支出，故本表无数据。</t>
    </r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</si>
  <si>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</si>
  <si>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</si>
  <si>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</si>
  <si>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</si>
  <si>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</si>
  <si>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</si>
  <si>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</si>
  <si>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</si>
  <si>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</si>
  <si>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</si>
  <si>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</si>
  <si>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</si>
  <si>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</si>
  <si>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</si>
  <si>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</si>
  <si>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</si>
  <si>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</si>
  <si>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</si>
  <si>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530926210000000001629</t>
  </si>
  <si>
    <t>事业人员工资支出</t>
  </si>
  <si>
    <t>30101</t>
  </si>
  <si>
    <t>基本工资</t>
  </si>
  <si>
    <t>30102</t>
  </si>
  <si>
    <t>津贴补贴</t>
  </si>
  <si>
    <t>530926241100002327450</t>
  </si>
  <si>
    <t>乡镇岗位补贴（事业）</t>
  </si>
  <si>
    <t>530926231100001447147</t>
  </si>
  <si>
    <t>集中连片乡村教师生活补助</t>
  </si>
  <si>
    <t>530926231100001447168</t>
  </si>
  <si>
    <t>奖励性绩效工资</t>
  </si>
  <si>
    <t>30107</t>
  </si>
  <si>
    <t>绩效工资</t>
  </si>
  <si>
    <t>530926231100001447188</t>
  </si>
  <si>
    <t>事业人员绩效工资（2017年提高部分）</t>
  </si>
  <si>
    <t>530926231100001447146</t>
  </si>
  <si>
    <t>基础性绩效工资</t>
  </si>
  <si>
    <t>530926210000000001630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</si>
  <si>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</si>
  <si>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</si>
  <si>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</si>
  <si>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</si>
  <si>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</si>
  <si>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</si>
  <si>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</si>
  <si>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</si>
  <si>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</si>
  <si>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</si>
  <si>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</si>
  <si>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</si>
  <si>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</si>
  <si>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</si>
  <si>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</si>
  <si>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</si>
  <si>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</si>
  <si>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530926210000000001632</t>
  </si>
  <si>
    <t>30113</t>
  </si>
  <si>
    <t>530926231100001447173</t>
  </si>
  <si>
    <t>城乡初中生均公用经费</t>
  </si>
  <si>
    <t>30201</t>
  </si>
  <si>
    <t>办公费</t>
  </si>
  <si>
    <t>530926210000000001636</t>
  </si>
  <si>
    <t>工会经费</t>
  </si>
  <si>
    <t>30228</t>
  </si>
  <si>
    <t>530926251100003818523</t>
  </si>
  <si>
    <t>残疾人就业保障金</t>
  </si>
  <si>
    <t>30299</t>
  </si>
  <si>
    <t>其他商品和服务支出</t>
  </si>
  <si>
    <t>530926210000000001633</t>
  </si>
  <si>
    <t>离退休费</t>
  </si>
  <si>
    <t>30302</t>
  </si>
  <si>
    <t>退休费</t>
  </si>
  <si>
    <t>530926231100001447169</t>
  </si>
  <si>
    <t>公益性岗位住房公积金</t>
  </si>
  <si>
    <t>30305</t>
  </si>
  <si>
    <t>生活补助</t>
  </si>
  <si>
    <t>530926231100001447190</t>
  </si>
  <si>
    <t>代课教师</t>
  </si>
  <si>
    <t>530926241100002327431</t>
  </si>
  <si>
    <t>机关事业单位职工遗属生活补助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</si>
  <si>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</si>
  <si>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</si>
  <si>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</si>
  <si>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</si>
  <si>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</si>
  <si>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</si>
  <si>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</si>
  <si>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</si>
  <si>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</si>
  <si>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课后延时服务专项资金</t>
  </si>
  <si>
    <t>事业发展类</t>
  </si>
  <si>
    <t>530926251100003819106</t>
  </si>
  <si>
    <t>30226</t>
  </si>
  <si>
    <t>劳务费</t>
  </si>
  <si>
    <t>勤工俭学专项资金</t>
  </si>
  <si>
    <t>530926251100003819196</t>
  </si>
  <si>
    <t>县级配套学生资助专项资金</t>
  </si>
  <si>
    <t>民生类</t>
  </si>
  <si>
    <t>530926251100003818887</t>
  </si>
  <si>
    <t>30308</t>
  </si>
  <si>
    <t>助学金</t>
  </si>
  <si>
    <t>自有专项资金</t>
  </si>
  <si>
    <t>530926251100003820540</t>
  </si>
  <si>
    <t>自有资金食堂伙食费资金</t>
  </si>
  <si>
    <t>530926251100003818948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</si>
  <si>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</si>
  <si>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</si>
  <si>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</si>
  <si>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</si>
  <si>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</si>
  <si>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</si>
  <si>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</si>
  <si>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</si>
  <si>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</si>
  <si>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</si>
  <si>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</si>
  <si>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开放教育属国民教育系列，是我国高等教育的重要组成部分。为方便我县学员学习，提升学历，我校成为云南师范大学、云南开放大学在全省的教学点之一，为学员们提供高效、便捷的学习环境，方便学员就近学习。成人教育办学经费为我校与云南师范大学、云南开放大学联合办学返回办班经费，用于开展成人教育教学工作经费开支，弥补学校部分办公经费。
普通话考试费用主要用于普通话考试专项培训，致力于我县普通话推广，为圆满完成各项培训工作打下坚实的经济基础。</t>
  </si>
  <si>
    <t>产出指标</t>
  </si>
  <si>
    <t>数量指标</t>
  </si>
  <si>
    <t>培训人次</t>
  </si>
  <si>
    <t>&gt;=</t>
  </si>
  <si>
    <t>200</t>
  </si>
  <si>
    <t>人</t>
  </si>
  <si>
    <t>定量指标</t>
  </si>
  <si>
    <t>10</t>
  </si>
  <si>
    <t>成人教育学生人数</t>
  </si>
  <si>
    <t>615</t>
  </si>
  <si>
    <t>质量指标</t>
  </si>
  <si>
    <t>培训合格率</t>
  </si>
  <si>
    <t>98</t>
  </si>
  <si>
    <t>%</t>
  </si>
  <si>
    <t>时效指标</t>
  </si>
  <si>
    <t>资金到位及时率</t>
  </si>
  <si>
    <t>95</t>
  </si>
  <si>
    <t>成本指标</t>
  </si>
  <si>
    <t>经济成本指标</t>
  </si>
  <si>
    <t>=</t>
  </si>
  <si>
    <t>201000</t>
  </si>
  <si>
    <t>元</t>
  </si>
  <si>
    <t>效益指标</t>
  </si>
  <si>
    <t>社会效益</t>
  </si>
  <si>
    <t>保障项目正常运转</t>
  </si>
  <si>
    <t>正常运转</t>
  </si>
  <si>
    <t>定性指标</t>
  </si>
  <si>
    <t>15</t>
  </si>
  <si>
    <t>可持续影响</t>
  </si>
  <si>
    <t>改善办学条件</t>
  </si>
  <si>
    <t>满意度指标</t>
  </si>
  <si>
    <t>服务对象满意度</t>
  </si>
  <si>
    <t>学校和老师满意度</t>
  </si>
  <si>
    <t>学员满意度</t>
  </si>
  <si>
    <t>按时拨付资金，保障学校食堂正常运营。</t>
  </si>
  <si>
    <t>开展勤工俭学学校数</t>
  </si>
  <si>
    <t>1.00</t>
  </si>
  <si>
    <t>所</t>
  </si>
  <si>
    <t>开展勤工俭学活动学生数</t>
  </si>
  <si>
    <t>714</t>
  </si>
  <si>
    <t>经费使用规范性</t>
  </si>
  <si>
    <t>100</t>
  </si>
  <si>
    <t>资金当年到位率</t>
  </si>
  <si>
    <t>提升食堂管理</t>
  </si>
  <si>
    <t>有效</t>
  </si>
  <si>
    <t>学校、学生、家长满意度</t>
  </si>
  <si>
    <t>通过减免学生学费、发放国家助学金、奖学金等达到改善受助学生学习和生活开支，改善家庭经济情况。免学费资金的拨入能有效的改善学校办学条件，是大力发展职业教育的有力保障。</t>
  </si>
  <si>
    <t>免学费受助学生人数</t>
  </si>
  <si>
    <t>271</t>
  </si>
  <si>
    <t>国家助学金受助人数</t>
  </si>
  <si>
    <t>204</t>
  </si>
  <si>
    <t>学生资助金覆盖率</t>
  </si>
  <si>
    <t>25650</t>
  </si>
  <si>
    <t>政策的知晓度</t>
  </si>
  <si>
    <t>家庭贫困学生入学率</t>
  </si>
  <si>
    <t>家长和学生满意度</t>
  </si>
  <si>
    <t>按时发放资金，专款专用。</t>
  </si>
  <si>
    <t>课后服务学生人数</t>
  </si>
  <si>
    <t>3039</t>
  </si>
  <si>
    <t>义务教育阶段课后延时服务专项资金</t>
  </si>
  <si>
    <t>参与课后服务学校数</t>
  </si>
  <si>
    <t>12</t>
  </si>
  <si>
    <t>课后服务学生覆盖率</t>
  </si>
  <si>
    <t>获得补助教师覆盖率</t>
  </si>
  <si>
    <t>课后延时发放及时率</t>
  </si>
  <si>
    <t>90</t>
  </si>
  <si>
    <t>促进学生全面发展</t>
  </si>
  <si>
    <t>减轻学生和家长负担</t>
  </si>
  <si>
    <t>按单位自定收费标准收取学生伙食费，提高学生营养均衡。</t>
  </si>
  <si>
    <t>学生数</t>
  </si>
  <si>
    <t>612</t>
  </si>
  <si>
    <t>上交学生伙食费学生数</t>
  </si>
  <si>
    <t>采购食材新鲜合格</t>
  </si>
  <si>
    <t>新鲜合格</t>
  </si>
  <si>
    <t>达标</t>
  </si>
  <si>
    <t>每天2餐伙食</t>
  </si>
  <si>
    <t>次</t>
  </si>
  <si>
    <t>每天2餐，提供中餐、午餐</t>
  </si>
  <si>
    <t>提高住校生膳食营养均衡</t>
  </si>
  <si>
    <t>学生和家长满意度</t>
  </si>
  <si>
    <t>85</t>
  </si>
  <si>
    <t>学生和家长的满意度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</si>
  <si>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</si>
  <si>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</si>
  <si>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</si>
  <si>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</si>
  <si>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注：因本单位没有政府性基金预算支出，故本表无数据。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</si>
  <si>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</si>
  <si>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</si>
  <si>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</si>
  <si>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</si>
  <si>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</si>
  <si>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</si>
  <si>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</si>
  <si>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</si>
  <si>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</si>
  <si>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</si>
  <si>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注：因本单位没有政府采购预算支出，故本表无数据。</t>
  </si>
  <si>
    <t>预算08表</t>
  </si>
  <si>
    <t>政府购买服务项目</t>
  </si>
  <si>
    <t>政府购买服务目录</t>
  </si>
  <si>
    <t>注：因本单位没有政府购买服务预算支出，故本表无数据。</t>
  </si>
  <si>
    <t>预算09-1表</t>
  </si>
  <si>
    <t>单位名称（项目）</t>
  </si>
  <si>
    <t>地区</t>
  </si>
  <si>
    <t>政府性基金</t>
  </si>
  <si>
    <t>-</t>
  </si>
  <si>
    <t>注：因本单位没有对下转移支付，故本表无数据。</t>
  </si>
  <si>
    <t>预算09-2表</t>
  </si>
  <si>
    <t>注：因本单位没有县对下转移支付，故本表无数据。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</si>
  <si>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</si>
  <si>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</si>
  <si>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</si>
  <si>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</si>
  <si>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</si>
  <si>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</si>
  <si>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</si>
  <si>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</si>
  <si>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注：因本单位无新增资产配置，故本表无数据。</t>
  </si>
  <si>
    <t>预算11表</t>
  </si>
  <si>
    <t>上级补助</t>
  </si>
  <si>
    <t>注：因本单位无转移支付补助项目支出，故本表无数据。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</si>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</sst>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5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8" applyNumberFormat="0" applyAlignment="0" applyProtection="0">
      <alignment vertical="center"/>
    </xf>
    <xf numFmtId="0" fontId="36" fillId="5" borderId="17" applyNumberFormat="0" applyAlignment="0" applyProtection="0">
      <alignment vertical="center"/>
    </xf>
    <xf numFmtId="0" fontId="37" fillId="6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1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11" fillId="0" borderId="7" xfId="0" applyFont="1" applyBorder="1" applyAlignment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6" fontId="12" fillId="0" borderId="7" xfId="0" applyNumberFormat="1" applyFont="1" applyBorder="1" applyAlignment="1" applyProtection="1">
      <alignment horizontal="right" vertical="center"/>
    </xf>
    <xf numFmtId="0" fontId="2" fillId="0" borderId="0" xfId="0" applyFont="1" applyProtection="1">
      <alignment vertical="top"/>
    </xf>
    <xf numFmtId="0" fontId="13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16" fillId="0" borderId="6" xfId="0" applyFont="1" applyBorder="1" applyAlignment="1">
      <alignment vertical="center"/>
      <protection locked="0"/>
    </xf>
    <xf numFmtId="0" fontId="17" fillId="0" borderId="6" xfId="0" applyFont="1" applyBorder="1" applyAlignment="1">
      <alignment horizontal="center" vertical="center"/>
      <protection locked="0"/>
    </xf>
    <xf numFmtId="176" fontId="1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18" fillId="0" borderId="0" xfId="0" applyFont="1" applyProtection="1">
      <alignment vertical="top"/>
    </xf>
    <xf numFmtId="0" fontId="21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4" fillId="0" borderId="6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4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abSelected="1" topLeftCell="A2" workbookViewId="0">
      <selection activeCell="A1" sqref="A1"/>
    </sheetView>
  </sheetViews>
  <sheetFormatPr defaultColWidth="9.14583333333333" defaultRowHeight="12" customHeight="1" outlineLevelCol="3"/>
  <cols>
    <col min="1" max="1" width="31.8541666666667" customWidth="1"/>
    <col min="2" max="2" width="35.5729166666667" customWidth="1"/>
    <col min="3" max="3" width="36.5729166666667" customWidth="1"/>
    <col min="4" max="4" width="33.8541666666667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194"/>
      <c r="C2" s="194"/>
      <c r="D2" s="194"/>
    </row>
    <row r="3" ht="18.75" customHeight="1" spans="1:4">
      <c r="A3" s="40" t="str">
        <f>"单位名称："&amp;"耿马傣族佤族自治县勐永中学"</f>
        <v>单位名称：耿马傣族佤族自治县勐永中学</v>
      </c>
      <c r="B3" s="195"/>
      <c r="C3" s="195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8" t="s">
        <v>6</v>
      </c>
      <c r="B7" s="23">
        <v>14589751.57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196" t="s">
        <v>14</v>
      </c>
      <c r="B11" s="23">
        <v>3487400</v>
      </c>
      <c r="C11" s="155" t="s">
        <v>15</v>
      </c>
      <c r="D11" s="23">
        <v>12133468.36</v>
      </c>
    </row>
    <row r="12" ht="18.75" customHeight="1" spans="1:4">
      <c r="A12" s="158" t="s">
        <v>16</v>
      </c>
      <c r="B12" s="23"/>
      <c r="C12" s="157" t="s">
        <v>17</v>
      </c>
      <c r="D12" s="23"/>
    </row>
    <row r="13" ht="18.75" customHeight="1" spans="1:4">
      <c r="A13" s="158" t="s">
        <v>18</v>
      </c>
      <c r="B13" s="23"/>
      <c r="C13" s="157" t="s">
        <v>19</v>
      </c>
      <c r="D13" s="23"/>
    </row>
    <row r="14" ht="18.75" customHeight="1" spans="1:4">
      <c r="A14" s="158" t="s">
        <v>20</v>
      </c>
      <c r="B14" s="23"/>
      <c r="C14" s="157" t="s">
        <v>21</v>
      </c>
      <c r="D14" s="23">
        <v>1601264.64</v>
      </c>
    </row>
    <row r="15" ht="18.75" customHeight="1" spans="1:4">
      <c r="A15" s="158" t="s">
        <v>22</v>
      </c>
      <c r="B15" s="23"/>
      <c r="C15" s="157" t="s">
        <v>23</v>
      </c>
      <c r="D15" s="23">
        <v>625133.45</v>
      </c>
    </row>
    <row r="16" ht="18.75" customHeight="1" spans="1:4">
      <c r="A16" s="158" t="s">
        <v>24</v>
      </c>
      <c r="B16" s="23">
        <v>3487400</v>
      </c>
      <c r="C16" s="158" t="s">
        <v>25</v>
      </c>
      <c r="D16" s="23"/>
    </row>
    <row r="17" ht="18.75" customHeight="1" spans="1:4">
      <c r="A17" s="158" t="s">
        <v>26</v>
      </c>
      <c r="B17" s="23"/>
      <c r="C17" s="158" t="s">
        <v>27</v>
      </c>
      <c r="D17" s="23"/>
    </row>
    <row r="18" ht="18.75" customHeight="1" spans="1:4">
      <c r="A18" s="159" t="s">
        <v>26</v>
      </c>
      <c r="B18" s="23"/>
      <c r="C18" s="157" t="s">
        <v>28</v>
      </c>
      <c r="D18" s="23"/>
    </row>
    <row r="19" ht="18.75" customHeight="1" spans="1:4">
      <c r="A19" s="159" t="s">
        <v>26</v>
      </c>
      <c r="B19" s="23"/>
      <c r="C19" s="157" t="s">
        <v>29</v>
      </c>
      <c r="D19" s="23"/>
    </row>
    <row r="20" ht="18.75" customHeight="1" spans="1:4">
      <c r="A20" s="159" t="s">
        <v>26</v>
      </c>
      <c r="B20" s="23"/>
      <c r="C20" s="157" t="s">
        <v>30</v>
      </c>
      <c r="D20" s="23"/>
    </row>
    <row r="21" ht="18.75" customHeight="1" spans="1:4">
      <c r="A21" s="159" t="s">
        <v>26</v>
      </c>
      <c r="B21" s="23"/>
      <c r="C21" s="157" t="s">
        <v>31</v>
      </c>
      <c r="D21" s="23"/>
    </row>
    <row r="22" ht="18.75" customHeight="1" spans="1:4">
      <c r="A22" s="159" t="s">
        <v>26</v>
      </c>
      <c r="B22" s="23"/>
      <c r="C22" s="157" t="s">
        <v>32</v>
      </c>
      <c r="D22" s="23"/>
    </row>
    <row r="23" ht="18.75" customHeight="1" spans="1:4">
      <c r="A23" s="159" t="s">
        <v>26</v>
      </c>
      <c r="B23" s="23"/>
      <c r="C23" s="157" t="s">
        <v>33</v>
      </c>
      <c r="D23" s="23"/>
    </row>
    <row r="24" ht="18.75" customHeight="1" spans="1:4">
      <c r="A24" s="159" t="s">
        <v>26</v>
      </c>
      <c r="B24" s="23"/>
      <c r="C24" s="157" t="s">
        <v>34</v>
      </c>
      <c r="D24" s="23"/>
    </row>
    <row r="25" ht="18.75" customHeight="1" spans="1:4">
      <c r="A25" s="159" t="s">
        <v>26</v>
      </c>
      <c r="B25" s="23"/>
      <c r="C25" s="157" t="s">
        <v>35</v>
      </c>
      <c r="D25" s="23">
        <v>993885.12</v>
      </c>
    </row>
    <row r="26" ht="18.75" customHeight="1" spans="1:4">
      <c r="A26" s="159" t="s">
        <v>26</v>
      </c>
      <c r="B26" s="23"/>
      <c r="C26" s="157" t="s">
        <v>36</v>
      </c>
      <c r="D26" s="23"/>
    </row>
    <row r="27" ht="18.75" customHeight="1" spans="1:4">
      <c r="A27" s="159" t="s">
        <v>26</v>
      </c>
      <c r="B27" s="23"/>
      <c r="C27" s="157" t="s">
        <v>37</v>
      </c>
      <c r="D27" s="23"/>
    </row>
    <row r="28" ht="18.75" customHeight="1" spans="1:4">
      <c r="A28" s="159" t="s">
        <v>26</v>
      </c>
      <c r="B28" s="23"/>
      <c r="C28" s="157" t="s">
        <v>38</v>
      </c>
      <c r="D28" s="23"/>
    </row>
    <row r="29" ht="18.75" customHeight="1" spans="1:4">
      <c r="A29" s="159" t="s">
        <v>26</v>
      </c>
      <c r="B29" s="23"/>
      <c r="C29" s="157" t="s">
        <v>39</v>
      </c>
      <c r="D29" s="23"/>
    </row>
    <row r="30" ht="18.75" customHeight="1" spans="1:4">
      <c r="A30" s="160" t="s">
        <v>26</v>
      </c>
      <c r="B30" s="23"/>
      <c r="C30" s="158" t="s">
        <v>40</v>
      </c>
      <c r="D30" s="23">
        <v>2723400</v>
      </c>
    </row>
    <row r="31" ht="18.75" customHeight="1" spans="1:4">
      <c r="A31" s="160" t="s">
        <v>26</v>
      </c>
      <c r="B31" s="23"/>
      <c r="C31" s="158" t="s">
        <v>41</v>
      </c>
      <c r="D31" s="23"/>
    </row>
    <row r="32" ht="18.75" customHeight="1" spans="1:4">
      <c r="A32" s="160" t="s">
        <v>26</v>
      </c>
      <c r="B32" s="23"/>
      <c r="C32" s="158" t="s">
        <v>42</v>
      </c>
      <c r="D32" s="23"/>
    </row>
    <row r="33" ht="18.75" customHeight="1" spans="1:4">
      <c r="A33" s="197" t="s">
        <v>43</v>
      </c>
      <c r="B33" s="161">
        <f>SUM(B7:B11)</f>
        <v>18077151.57</v>
      </c>
      <c r="C33" s="198" t="s">
        <v>44</v>
      </c>
      <c r="D33" s="161">
        <v>18077151.57</v>
      </c>
    </row>
    <row r="34" ht="18.75" customHeight="1" spans="1:4">
      <c r="A34" s="199" t="s">
        <v>45</v>
      </c>
      <c r="B34" s="23"/>
      <c r="C34" s="128" t="s">
        <v>46</v>
      </c>
      <c r="D34" s="23"/>
    </row>
    <row r="35" ht="18.75" customHeight="1" spans="1:4">
      <c r="A35" s="199" t="s">
        <v>47</v>
      </c>
      <c r="B35" s="23"/>
      <c r="C35" s="128" t="s">
        <v>47</v>
      </c>
      <c r="D35" s="23"/>
    </row>
    <row r="36" ht="18.75" customHeight="1" spans="1:4">
      <c r="A36" s="199" t="s">
        <v>48</v>
      </c>
      <c r="B36" s="23"/>
      <c r="C36" s="128" t="s">
        <v>49</v>
      </c>
      <c r="D36" s="23"/>
    </row>
    <row r="37" ht="18.75" customHeight="1" spans="1:4">
      <c r="A37" s="200" t="s">
        <v>50</v>
      </c>
      <c r="B37" s="161">
        <f t="shared" ref="B37:D37" si="0">B33+B34</f>
        <v>18077151.57</v>
      </c>
      <c r="C37" s="198" t="s">
        <v>51</v>
      </c>
      <c r="D37" s="161">
        <f t="shared" si="0"/>
        <v>18077151.57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" workbookViewId="0">
      <selection activeCell="A1" sqref="A1"/>
    </sheetView>
  </sheetViews>
  <sheetFormatPr defaultColWidth="9.14583333333333" defaultRowHeight="14.25" customHeight="1"/>
  <cols>
    <col min="1" max="1" width="21.1458333333333" customWidth="1"/>
    <col min="2" max="2" width="35.28125" customWidth="1"/>
    <col min="3" max="8" width="20.4270833333333" customWidth="1"/>
    <col min="9" max="11" width="20.5729166666667" customWidth="1"/>
    <col min="12" max="12" width="20.4270833333333" customWidth="1"/>
    <col min="13" max="13" width="20.5729166666667" customWidth="1"/>
    <col min="14" max="19" width="20.4270833333333" customWidth="1"/>
  </cols>
  <sheetData>
    <row r="1" ht="15" customHeight="1" spans="10:19">
      <c r="J1" s="187"/>
      <c r="O1" s="65"/>
      <c r="P1" s="65"/>
      <c r="Q1" s="65"/>
      <c r="R1" s="65"/>
      <c r="S1" s="37" t="s">
        <v>52</v>
      </c>
    </row>
    <row r="2" ht="57.75" customHeight="1" spans="1:19">
      <c r="A2" s="124" t="str">
        <f>"2025"&amp;"年部门收入预算表"</f>
        <v>2025年部门收入预算表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88"/>
      <c r="P2" s="188"/>
      <c r="Q2" s="188"/>
      <c r="R2" s="188"/>
      <c r="S2" s="188"/>
    </row>
    <row r="3" ht="18.75" customHeight="1" spans="1:19">
      <c r="A3" s="40" t="str">
        <f>"单位名称："&amp;"耿马傣族佤族自治县勐永中学"</f>
        <v>单位名称：耿马傣族佤族自治县勐永中学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7" t="s">
        <v>1</v>
      </c>
    </row>
    <row r="4" ht="18.75" customHeight="1" spans="1:19">
      <c r="A4" s="173" t="s">
        <v>53</v>
      </c>
      <c r="B4" s="174" t="s">
        <v>54</v>
      </c>
      <c r="C4" s="174" t="s">
        <v>55</v>
      </c>
      <c r="D4" s="175" t="s">
        <v>56</v>
      </c>
      <c r="E4" s="176"/>
      <c r="F4" s="176"/>
      <c r="G4" s="176"/>
      <c r="H4" s="176"/>
      <c r="I4" s="176"/>
      <c r="J4" s="189"/>
      <c r="K4" s="176"/>
      <c r="L4" s="176"/>
      <c r="M4" s="176"/>
      <c r="N4" s="190"/>
      <c r="O4" s="175" t="s">
        <v>45</v>
      </c>
      <c r="P4" s="175"/>
      <c r="Q4" s="175"/>
      <c r="R4" s="175"/>
      <c r="S4" s="193"/>
    </row>
    <row r="5" ht="18.75" customHeight="1" spans="1:19">
      <c r="A5" s="177"/>
      <c r="B5" s="178"/>
      <c r="C5" s="178"/>
      <c r="D5" s="179" t="s">
        <v>57</v>
      </c>
      <c r="E5" s="179" t="s">
        <v>58</v>
      </c>
      <c r="F5" s="179" t="s">
        <v>59</v>
      </c>
      <c r="G5" s="179" t="s">
        <v>60</v>
      </c>
      <c r="H5" s="179" t="s">
        <v>61</v>
      </c>
      <c r="I5" s="191" t="s">
        <v>62</v>
      </c>
      <c r="J5" s="191"/>
      <c r="K5" s="191"/>
      <c r="L5" s="191"/>
      <c r="M5" s="191"/>
      <c r="N5" s="182"/>
      <c r="O5" s="179" t="s">
        <v>57</v>
      </c>
      <c r="P5" s="179" t="s">
        <v>58</v>
      </c>
      <c r="Q5" s="179" t="s">
        <v>59</v>
      </c>
      <c r="R5" s="179" t="s">
        <v>60</v>
      </c>
      <c r="S5" s="179" t="s">
        <v>63</v>
      </c>
    </row>
    <row r="6" ht="18.75" customHeight="1" spans="1:19">
      <c r="A6" s="180"/>
      <c r="B6" s="181"/>
      <c r="C6" s="181"/>
      <c r="D6" s="182"/>
      <c r="E6" s="182"/>
      <c r="F6" s="182"/>
      <c r="G6" s="182"/>
      <c r="H6" s="182"/>
      <c r="I6" s="181" t="s">
        <v>57</v>
      </c>
      <c r="J6" s="181" t="s">
        <v>64</v>
      </c>
      <c r="K6" s="181" t="s">
        <v>65</v>
      </c>
      <c r="L6" s="181" t="s">
        <v>66</v>
      </c>
      <c r="M6" s="181" t="s">
        <v>67</v>
      </c>
      <c r="N6" s="181" t="s">
        <v>68</v>
      </c>
      <c r="O6" s="192"/>
      <c r="P6" s="192"/>
      <c r="Q6" s="192"/>
      <c r="R6" s="192"/>
      <c r="S6" s="18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3" t="s">
        <v>69</v>
      </c>
      <c r="B8" s="184" t="s">
        <v>70</v>
      </c>
      <c r="C8" s="23">
        <v>18077151.57</v>
      </c>
      <c r="D8" s="23">
        <v>18077151.57</v>
      </c>
      <c r="E8" s="23">
        <v>14589751.57</v>
      </c>
      <c r="F8" s="23"/>
      <c r="G8" s="23"/>
      <c r="H8" s="23"/>
      <c r="I8" s="23">
        <v>3487400</v>
      </c>
      <c r="J8" s="23"/>
      <c r="K8" s="23"/>
      <c r="L8" s="23"/>
      <c r="M8" s="23"/>
      <c r="N8" s="23">
        <v>3487400</v>
      </c>
      <c r="O8" s="23"/>
      <c r="P8" s="23"/>
      <c r="Q8" s="23"/>
      <c r="R8" s="23"/>
      <c r="S8" s="23"/>
    </row>
    <row r="9" ht="18.75" customHeight="1" spans="1:19">
      <c r="A9" s="185" t="s">
        <v>55</v>
      </c>
      <c r="B9" s="186"/>
      <c r="C9" s="23">
        <v>18077151.57</v>
      </c>
      <c r="D9" s="23">
        <v>18077151.57</v>
      </c>
      <c r="E9" s="23">
        <v>14589751.57</v>
      </c>
      <c r="F9" s="23"/>
      <c r="G9" s="23"/>
      <c r="H9" s="23"/>
      <c r="I9" s="23">
        <v>3487400</v>
      </c>
      <c r="J9" s="23"/>
      <c r="K9" s="23"/>
      <c r="L9" s="23"/>
      <c r="M9" s="23"/>
      <c r="N9" s="23">
        <v>3487400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8"/>
  <sheetViews>
    <sheetView showZeros="0" topLeftCell="I1" workbookViewId="0">
      <selection activeCell="A1" sqref="A1"/>
    </sheetView>
  </sheetViews>
  <sheetFormatPr defaultColWidth="9.14583333333333" defaultRowHeight="14.25" customHeight="1"/>
  <cols>
    <col min="1" max="1" width="14.28125" customWidth="1"/>
    <col min="2" max="2" width="37.7083333333333" customWidth="1"/>
    <col min="3" max="6" width="19.1458333333333" customWidth="1"/>
    <col min="7" max="8" width="19" customWidth="1"/>
    <col min="9" max="9" width="18.8541666666667" customWidth="1"/>
    <col min="10" max="11" width="19" customWidth="1"/>
    <col min="12" max="14" width="18.8541666666667" customWidth="1"/>
    <col min="15" max="15" width="19" customWidth="1"/>
  </cols>
  <sheetData>
    <row r="1" ht="15" customHeight="1" spans="1:15">
      <c r="A1" s="1"/>
      <c r="B1" s="1"/>
      <c r="C1" s="1"/>
      <c r="D1" s="163"/>
      <c r="E1" s="1"/>
      <c r="F1" s="1"/>
      <c r="G1" s="1"/>
      <c r="H1" s="163"/>
      <c r="I1" s="1"/>
      <c r="J1" s="163"/>
      <c r="K1" s="1"/>
      <c r="L1" s="1"/>
      <c r="M1" s="1"/>
      <c r="N1" s="1"/>
      <c r="O1" s="38" t="s">
        <v>71</v>
      </c>
    </row>
    <row r="2" ht="42" customHeight="1" spans="1:15">
      <c r="A2" s="5" t="str">
        <f>"2025"&amp;"年部门支出预算表"</f>
        <v>2025年部门支出预算表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</row>
    <row r="3" ht="18.75" customHeight="1" spans="1:15">
      <c r="A3" s="165" t="str">
        <f>"单位名称："&amp;"耿马傣族佤族自治县勐永中学"</f>
        <v>单位名称：耿马傣族佤族自治县勐永中学</v>
      </c>
      <c r="B3" s="166"/>
      <c r="C3" s="60"/>
      <c r="D3" s="28"/>
      <c r="E3" s="60"/>
      <c r="F3" s="60"/>
      <c r="G3" s="60"/>
      <c r="H3" s="28"/>
      <c r="I3" s="60"/>
      <c r="J3" s="28"/>
      <c r="K3" s="60"/>
      <c r="L3" s="60"/>
      <c r="M3" s="171"/>
      <c r="N3" s="171"/>
      <c r="O3" s="38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12" t="s">
        <v>58</v>
      </c>
      <c r="E4" s="72" t="s">
        <v>74</v>
      </c>
      <c r="F4" s="133" t="s">
        <v>75</v>
      </c>
      <c r="G4" s="10" t="s">
        <v>59</v>
      </c>
      <c r="H4" s="10" t="s">
        <v>60</v>
      </c>
      <c r="I4" s="10" t="s">
        <v>76</v>
      </c>
      <c r="J4" s="12" t="s">
        <v>77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57</v>
      </c>
      <c r="E5" s="90" t="s">
        <v>74</v>
      </c>
      <c r="F5" s="90" t="s">
        <v>75</v>
      </c>
      <c r="G5" s="18"/>
      <c r="H5" s="18"/>
      <c r="I5" s="18"/>
      <c r="J5" s="64" t="s">
        <v>57</v>
      </c>
      <c r="K5" s="45" t="s">
        <v>78</v>
      </c>
      <c r="L5" s="45" t="s">
        <v>79</v>
      </c>
      <c r="M5" s="45" t="s">
        <v>80</v>
      </c>
      <c r="N5" s="45" t="s">
        <v>81</v>
      </c>
      <c r="O5" s="45" t="s">
        <v>82</v>
      </c>
    </row>
    <row r="6" ht="18.75" customHeight="1" spans="1:15">
      <c r="A6" s="113">
        <v>1</v>
      </c>
      <c r="B6" s="113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8" t="s">
        <v>83</v>
      </c>
      <c r="B7" s="152" t="s">
        <v>84</v>
      </c>
      <c r="C7" s="23">
        <v>12133468.36</v>
      </c>
      <c r="D7" s="23">
        <v>11369468.36</v>
      </c>
      <c r="E7" s="23">
        <v>11243108.36</v>
      </c>
      <c r="F7" s="23">
        <v>126360</v>
      </c>
      <c r="G7" s="23"/>
      <c r="H7" s="23"/>
      <c r="I7" s="23"/>
      <c r="J7" s="23">
        <v>764000</v>
      </c>
      <c r="K7" s="23"/>
      <c r="L7" s="23"/>
      <c r="M7" s="23"/>
      <c r="N7" s="23"/>
      <c r="O7" s="23">
        <v>764000</v>
      </c>
    </row>
    <row r="8" ht="18.75" customHeight="1" spans="1:15">
      <c r="A8" s="167" t="s">
        <v>85</v>
      </c>
      <c r="B8" s="168" t="str">
        <f>"  "&amp;"普通教育"</f>
        <v>  普通教育</v>
      </c>
      <c r="C8" s="23">
        <v>11800492.36</v>
      </c>
      <c r="D8" s="23">
        <v>11036492.36</v>
      </c>
      <c r="E8" s="23">
        <v>10910132.36</v>
      </c>
      <c r="F8" s="23">
        <v>126360</v>
      </c>
      <c r="G8" s="23"/>
      <c r="H8" s="23"/>
      <c r="I8" s="23"/>
      <c r="J8" s="23">
        <v>764000</v>
      </c>
      <c r="K8" s="23"/>
      <c r="L8" s="23"/>
      <c r="M8" s="23"/>
      <c r="N8" s="23"/>
      <c r="O8" s="23">
        <v>764000</v>
      </c>
    </row>
    <row r="9" ht="18.75" customHeight="1" spans="1:15">
      <c r="A9" s="167" t="s">
        <v>86</v>
      </c>
      <c r="B9" s="168" t="str">
        <f>"    "&amp;"初中教育"</f>
        <v>    初中教育</v>
      </c>
      <c r="C9" s="23">
        <v>11800492.36</v>
      </c>
      <c r="D9" s="23">
        <v>11036492.36</v>
      </c>
      <c r="E9" s="23">
        <v>10910132.36</v>
      </c>
      <c r="F9" s="23">
        <v>126360</v>
      </c>
      <c r="G9" s="23"/>
      <c r="H9" s="23"/>
      <c r="I9" s="23"/>
      <c r="J9" s="23">
        <v>764000</v>
      </c>
      <c r="K9" s="23"/>
      <c r="L9" s="23"/>
      <c r="M9" s="23"/>
      <c r="N9" s="23"/>
      <c r="O9" s="23">
        <v>764000</v>
      </c>
    </row>
    <row r="10" ht="18.75" customHeight="1" spans="1:15">
      <c r="A10" s="167" t="s">
        <v>87</v>
      </c>
      <c r="B10" s="168" t="str">
        <f>"  "&amp;"教育费附加安排的支出"</f>
        <v>  教育费附加安排的支出</v>
      </c>
      <c r="C10" s="23">
        <v>332976</v>
      </c>
      <c r="D10" s="23">
        <v>332976</v>
      </c>
      <c r="E10" s="23">
        <v>332976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67" t="s">
        <v>88</v>
      </c>
      <c r="B11" s="168" t="str">
        <f>"    "&amp;"其他教育费附加安排的支出"</f>
        <v>    其他教育费附加安排的支出</v>
      </c>
      <c r="C11" s="23">
        <v>332976</v>
      </c>
      <c r="D11" s="23">
        <v>332976</v>
      </c>
      <c r="E11" s="23">
        <v>332976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28" t="s">
        <v>89</v>
      </c>
      <c r="B12" s="152" t="s">
        <v>90</v>
      </c>
      <c r="C12" s="23">
        <v>1601264.64</v>
      </c>
      <c r="D12" s="23">
        <v>1601264.64</v>
      </c>
      <c r="E12" s="23">
        <v>1601264.64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67" t="s">
        <v>91</v>
      </c>
      <c r="B13" s="168" t="str">
        <f>"  "&amp;"行政事业单位养老支出"</f>
        <v>  行政事业单位养老支出</v>
      </c>
      <c r="C13" s="23">
        <v>1591310.16</v>
      </c>
      <c r="D13" s="23">
        <v>1591310.16</v>
      </c>
      <c r="E13" s="23">
        <v>1591310.16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67" t="s">
        <v>92</v>
      </c>
      <c r="B14" s="168" t="str">
        <f>"    "&amp;"事业单位离退休"</f>
        <v>    事业单位离退休</v>
      </c>
      <c r="C14" s="23">
        <v>266130</v>
      </c>
      <c r="D14" s="23">
        <v>266130</v>
      </c>
      <c r="E14" s="23">
        <v>266130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67" t="s">
        <v>93</v>
      </c>
      <c r="B15" s="168" t="str">
        <f>"    "&amp;"机关事业单位基本养老保险缴费支出"</f>
        <v>    机关事业单位基本养老保险缴费支出</v>
      </c>
      <c r="C15" s="23">
        <v>1325180.16</v>
      </c>
      <c r="D15" s="23">
        <v>1325180.16</v>
      </c>
      <c r="E15" s="23">
        <v>1325180.16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67" t="s">
        <v>94</v>
      </c>
      <c r="B16" s="168" t="str">
        <f>"  "&amp;"抚恤"</f>
        <v>  抚恤</v>
      </c>
      <c r="C16" s="23">
        <v>9954.48</v>
      </c>
      <c r="D16" s="23">
        <v>9954.48</v>
      </c>
      <c r="E16" s="23">
        <v>9954.48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67" t="s">
        <v>95</v>
      </c>
      <c r="B17" s="168" t="str">
        <f>"    "&amp;"死亡抚恤"</f>
        <v>    死亡抚恤</v>
      </c>
      <c r="C17" s="23">
        <v>9954.48</v>
      </c>
      <c r="D17" s="23">
        <v>9954.48</v>
      </c>
      <c r="E17" s="23">
        <v>9954.48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28" t="s">
        <v>96</v>
      </c>
      <c r="B18" s="152" t="s">
        <v>97</v>
      </c>
      <c r="C18" s="23">
        <v>625133.45</v>
      </c>
      <c r="D18" s="23">
        <v>625133.45</v>
      </c>
      <c r="E18" s="23">
        <v>625133.45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67" t="s">
        <v>98</v>
      </c>
      <c r="B19" s="168" t="str">
        <f>"  "&amp;"行政事业单位医疗"</f>
        <v>  行政事业单位医疗</v>
      </c>
      <c r="C19" s="23">
        <v>625133.45</v>
      </c>
      <c r="D19" s="23">
        <v>625133.45</v>
      </c>
      <c r="E19" s="23">
        <v>625133.45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67" t="s">
        <v>99</v>
      </c>
      <c r="B20" s="168" t="str">
        <f>"    "&amp;"事业单位医疗"</f>
        <v>    事业单位医疗</v>
      </c>
      <c r="C20" s="23">
        <v>588048.7</v>
      </c>
      <c r="D20" s="23">
        <v>588048.7</v>
      </c>
      <c r="E20" s="23">
        <v>588048.7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67" t="s">
        <v>100</v>
      </c>
      <c r="B21" s="168" t="str">
        <f>"    "&amp;"其他行政事业单位医疗支出"</f>
        <v>    其他行政事业单位医疗支出</v>
      </c>
      <c r="C21" s="23">
        <v>37084.75</v>
      </c>
      <c r="D21" s="23">
        <v>37084.75</v>
      </c>
      <c r="E21" s="23">
        <v>37084.75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28" t="s">
        <v>101</v>
      </c>
      <c r="B22" s="152" t="s">
        <v>102</v>
      </c>
      <c r="C22" s="23">
        <v>993885.12</v>
      </c>
      <c r="D22" s="23">
        <v>993885.12</v>
      </c>
      <c r="E22" s="23">
        <v>993885.12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67" t="s">
        <v>103</v>
      </c>
      <c r="B23" s="168" t="str">
        <f>"  "&amp;"住房改革支出"</f>
        <v>  住房改革支出</v>
      </c>
      <c r="C23" s="23">
        <v>993885.12</v>
      </c>
      <c r="D23" s="23">
        <v>993885.12</v>
      </c>
      <c r="E23" s="23">
        <v>993885.12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67" t="s">
        <v>104</v>
      </c>
      <c r="B24" s="168" t="str">
        <f>"    "&amp;"住房公积金"</f>
        <v>    住房公积金</v>
      </c>
      <c r="C24" s="23">
        <v>993885.12</v>
      </c>
      <c r="D24" s="23">
        <v>993885.12</v>
      </c>
      <c r="E24" s="23">
        <v>993885.12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28" t="s">
        <v>105</v>
      </c>
      <c r="B25" s="152" t="s">
        <v>82</v>
      </c>
      <c r="C25" s="23">
        <v>2723400</v>
      </c>
      <c r="D25" s="23"/>
      <c r="E25" s="23"/>
      <c r="F25" s="23"/>
      <c r="G25" s="23"/>
      <c r="H25" s="23"/>
      <c r="I25" s="23"/>
      <c r="J25" s="23">
        <v>2723400</v>
      </c>
      <c r="K25" s="23"/>
      <c r="L25" s="23"/>
      <c r="M25" s="23"/>
      <c r="N25" s="23"/>
      <c r="O25" s="23">
        <v>2723400</v>
      </c>
    </row>
    <row r="26" ht="18.75" customHeight="1" spans="1:15">
      <c r="A26" s="167" t="s">
        <v>106</v>
      </c>
      <c r="B26" s="168" t="str">
        <f>"  "&amp;"其他支出"</f>
        <v>  其他支出</v>
      </c>
      <c r="C26" s="23">
        <v>2723400</v>
      </c>
      <c r="D26" s="23"/>
      <c r="E26" s="23"/>
      <c r="F26" s="23"/>
      <c r="G26" s="23"/>
      <c r="H26" s="23"/>
      <c r="I26" s="23"/>
      <c r="J26" s="23">
        <v>2723400</v>
      </c>
      <c r="K26" s="23"/>
      <c r="L26" s="23"/>
      <c r="M26" s="23"/>
      <c r="N26" s="23"/>
      <c r="O26" s="23">
        <v>2723400</v>
      </c>
    </row>
    <row r="27" ht="18.75" customHeight="1" spans="1:15">
      <c r="A27" s="167" t="s">
        <v>107</v>
      </c>
      <c r="B27" s="168" t="str">
        <f>"    "&amp;"其他支出"</f>
        <v>    其他支出</v>
      </c>
      <c r="C27" s="23">
        <v>2723400</v>
      </c>
      <c r="D27" s="23"/>
      <c r="E27" s="23"/>
      <c r="F27" s="23"/>
      <c r="G27" s="23"/>
      <c r="H27" s="23"/>
      <c r="I27" s="23"/>
      <c r="J27" s="23">
        <v>2723400</v>
      </c>
      <c r="K27" s="23"/>
      <c r="L27" s="23"/>
      <c r="M27" s="23"/>
      <c r="N27" s="23"/>
      <c r="O27" s="23">
        <v>2723400</v>
      </c>
    </row>
    <row r="28" ht="18.75" customHeight="1" spans="1:15">
      <c r="A28" s="169" t="s">
        <v>108</v>
      </c>
      <c r="B28" s="170" t="s">
        <v>108</v>
      </c>
      <c r="C28" s="23">
        <v>18077151.57</v>
      </c>
      <c r="D28" s="23">
        <v>14589751.57</v>
      </c>
      <c r="E28" s="23">
        <v>14463391.57</v>
      </c>
      <c r="F28" s="23">
        <v>126360</v>
      </c>
      <c r="G28" s="23"/>
      <c r="H28" s="23"/>
      <c r="I28" s="23"/>
      <c r="J28" s="23">
        <v>3487400</v>
      </c>
      <c r="K28" s="23"/>
      <c r="L28" s="23"/>
      <c r="M28" s="23"/>
      <c r="N28" s="23"/>
      <c r="O28" s="23">
        <v>3487400</v>
      </c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workbookViewId="0">
      <selection activeCell="A1" sqref="A1"/>
    </sheetView>
  </sheetViews>
  <sheetFormatPr defaultColWidth="9.14583333333333" defaultRowHeight="14.25" customHeight="1" outlineLevelCol="3"/>
  <cols>
    <col min="1" max="1" width="39.28125" customWidth="1"/>
    <col min="2" max="2" width="30.8541666666667" customWidth="1"/>
    <col min="3" max="3" width="35.8541666666667" customWidth="1"/>
    <col min="4" max="4" width="29.8541666666667" customWidth="1"/>
  </cols>
  <sheetData>
    <row r="1" ht="15" customHeight="1" spans="1:4">
      <c r="A1" s="1"/>
      <c r="B1" s="1"/>
      <c r="C1" s="1"/>
      <c r="D1" s="38" t="s">
        <v>109</v>
      </c>
    </row>
    <row r="2" ht="36" customHeight="1" spans="1:4">
      <c r="A2" s="5" t="str">
        <f>"2025"&amp;"年部门财政拨款收支预算总表"</f>
        <v>2025年部门财政拨款收支预算总表</v>
      </c>
      <c r="B2" s="150"/>
      <c r="C2" s="150"/>
      <c r="D2" s="150"/>
    </row>
    <row r="3" ht="18.75" customHeight="1" spans="1:4">
      <c r="A3" s="7" t="str">
        <f>"单位名称："&amp;"耿马傣族佤族自治县勐永中学"</f>
        <v>单位名称：耿马傣族佤族自治县勐永中学</v>
      </c>
      <c r="B3" s="151"/>
      <c r="C3" s="151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3" t="str">
        <f>"2025"&amp;"年预算数"</f>
        <v>2025年预算数</v>
      </c>
      <c r="C5" s="29" t="s">
        <v>110</v>
      </c>
      <c r="D5" s="103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2" t="s">
        <v>111</v>
      </c>
      <c r="B7" s="23">
        <v>14589751.57</v>
      </c>
      <c r="C7" s="22" t="s">
        <v>112</v>
      </c>
      <c r="D7" s="23">
        <v>14589751.57</v>
      </c>
    </row>
    <row r="8" ht="18.75" customHeight="1" spans="1:4">
      <c r="A8" s="153" t="s">
        <v>113</v>
      </c>
      <c r="B8" s="23">
        <v>14589751.57</v>
      </c>
      <c r="C8" s="22" t="s">
        <v>114</v>
      </c>
      <c r="D8" s="23"/>
    </row>
    <row r="9" ht="18.75" customHeight="1" spans="1:4">
      <c r="A9" s="153" t="s">
        <v>115</v>
      </c>
      <c r="B9" s="23"/>
      <c r="C9" s="22" t="s">
        <v>116</v>
      </c>
      <c r="D9" s="23"/>
    </row>
    <row r="10" ht="18.75" customHeight="1" spans="1:4">
      <c r="A10" s="153" t="s">
        <v>117</v>
      </c>
      <c r="B10" s="23"/>
      <c r="C10" s="22" t="s">
        <v>118</v>
      </c>
      <c r="D10" s="23"/>
    </row>
    <row r="11" ht="18.75" customHeight="1" spans="1:4">
      <c r="A11" s="154" t="s">
        <v>119</v>
      </c>
      <c r="B11" s="23"/>
      <c r="C11" s="155" t="s">
        <v>120</v>
      </c>
      <c r="D11" s="23"/>
    </row>
    <row r="12" ht="18.75" customHeight="1" spans="1:4">
      <c r="A12" s="156" t="s">
        <v>113</v>
      </c>
      <c r="B12" s="23"/>
      <c r="C12" s="157" t="s">
        <v>121</v>
      </c>
      <c r="D12" s="23">
        <v>11369468.36</v>
      </c>
    </row>
    <row r="13" ht="18.75" customHeight="1" spans="1:4">
      <c r="A13" s="156" t="s">
        <v>115</v>
      </c>
      <c r="B13" s="23"/>
      <c r="C13" s="157" t="s">
        <v>122</v>
      </c>
      <c r="D13" s="23"/>
    </row>
    <row r="14" ht="18.75" customHeight="1" spans="1:4">
      <c r="A14" s="156" t="s">
        <v>117</v>
      </c>
      <c r="B14" s="23"/>
      <c r="C14" s="157" t="s">
        <v>123</v>
      </c>
      <c r="D14" s="23"/>
    </row>
    <row r="15" ht="18.75" customHeight="1" spans="1:4">
      <c r="A15" s="156" t="s">
        <v>26</v>
      </c>
      <c r="B15" s="23"/>
      <c r="C15" s="157" t="s">
        <v>124</v>
      </c>
      <c r="D15" s="23">
        <v>1601264.64</v>
      </c>
    </row>
    <row r="16" ht="18.75" customHeight="1" spans="1:4">
      <c r="A16" s="156" t="s">
        <v>26</v>
      </c>
      <c r="B16" s="23" t="s">
        <v>26</v>
      </c>
      <c r="C16" s="157" t="s">
        <v>125</v>
      </c>
      <c r="D16" s="23">
        <v>625133.45</v>
      </c>
    </row>
    <row r="17" ht="18.75" customHeight="1" spans="1:4">
      <c r="A17" s="158" t="s">
        <v>26</v>
      </c>
      <c r="B17" s="23" t="s">
        <v>26</v>
      </c>
      <c r="C17" s="157" t="s">
        <v>126</v>
      </c>
      <c r="D17" s="23"/>
    </row>
    <row r="18" ht="18.75" customHeight="1" spans="1:4">
      <c r="A18" s="158" t="s">
        <v>26</v>
      </c>
      <c r="B18" s="23" t="s">
        <v>26</v>
      </c>
      <c r="C18" s="157" t="s">
        <v>127</v>
      </c>
      <c r="D18" s="23"/>
    </row>
    <row r="19" ht="18.75" customHeight="1" spans="1:4">
      <c r="A19" s="159" t="s">
        <v>26</v>
      </c>
      <c r="B19" s="23" t="s">
        <v>26</v>
      </c>
      <c r="C19" s="157" t="s">
        <v>128</v>
      </c>
      <c r="D19" s="23"/>
    </row>
    <row r="20" ht="18.75" customHeight="1" spans="1:4">
      <c r="A20" s="159" t="s">
        <v>26</v>
      </c>
      <c r="B20" s="23" t="s">
        <v>26</v>
      </c>
      <c r="C20" s="157" t="s">
        <v>129</v>
      </c>
      <c r="D20" s="23"/>
    </row>
    <row r="21" ht="18.75" customHeight="1" spans="1:4">
      <c r="A21" s="159" t="s">
        <v>26</v>
      </c>
      <c r="B21" s="23" t="s">
        <v>26</v>
      </c>
      <c r="C21" s="157" t="s">
        <v>130</v>
      </c>
      <c r="D21" s="23"/>
    </row>
    <row r="22" ht="18.75" customHeight="1" spans="1:4">
      <c r="A22" s="159" t="s">
        <v>26</v>
      </c>
      <c r="B22" s="23" t="s">
        <v>26</v>
      </c>
      <c r="C22" s="157" t="s">
        <v>131</v>
      </c>
      <c r="D22" s="23"/>
    </row>
    <row r="23" ht="18.75" customHeight="1" spans="1:4">
      <c r="A23" s="159" t="s">
        <v>26</v>
      </c>
      <c r="B23" s="23" t="s">
        <v>26</v>
      </c>
      <c r="C23" s="157" t="s">
        <v>132</v>
      </c>
      <c r="D23" s="23"/>
    </row>
    <row r="24" ht="18.75" customHeight="1" spans="1:4">
      <c r="A24" s="159" t="s">
        <v>26</v>
      </c>
      <c r="B24" s="23" t="s">
        <v>26</v>
      </c>
      <c r="C24" s="157" t="s">
        <v>133</v>
      </c>
      <c r="D24" s="23"/>
    </row>
    <row r="25" ht="18.75" customHeight="1" spans="1:4">
      <c r="A25" s="159" t="s">
        <v>26</v>
      </c>
      <c r="B25" s="23" t="s">
        <v>26</v>
      </c>
      <c r="C25" s="157" t="s">
        <v>134</v>
      </c>
      <c r="D25" s="23"/>
    </row>
    <row r="26" ht="18.75" customHeight="1" spans="1:4">
      <c r="A26" s="159" t="s">
        <v>26</v>
      </c>
      <c r="B26" s="23" t="s">
        <v>26</v>
      </c>
      <c r="C26" s="157" t="s">
        <v>135</v>
      </c>
      <c r="D26" s="23">
        <v>993885.12</v>
      </c>
    </row>
    <row r="27" ht="18.75" customHeight="1" spans="1:4">
      <c r="A27" s="159" t="s">
        <v>26</v>
      </c>
      <c r="B27" s="23" t="s">
        <v>26</v>
      </c>
      <c r="C27" s="157" t="s">
        <v>136</v>
      </c>
      <c r="D27" s="23"/>
    </row>
    <row r="28" ht="18.75" customHeight="1" spans="1:4">
      <c r="A28" s="159" t="s">
        <v>26</v>
      </c>
      <c r="B28" s="23" t="s">
        <v>26</v>
      </c>
      <c r="C28" s="157" t="s">
        <v>137</v>
      </c>
      <c r="D28" s="23"/>
    </row>
    <row r="29" ht="18.75" customHeight="1" spans="1:4">
      <c r="A29" s="159" t="s">
        <v>26</v>
      </c>
      <c r="B29" s="23" t="s">
        <v>26</v>
      </c>
      <c r="C29" s="157" t="s">
        <v>138</v>
      </c>
      <c r="D29" s="23"/>
    </row>
    <row r="30" ht="18.75" customHeight="1" spans="1:4">
      <c r="A30" s="159" t="s">
        <v>26</v>
      </c>
      <c r="B30" s="23" t="s">
        <v>26</v>
      </c>
      <c r="C30" s="157" t="s">
        <v>139</v>
      </c>
      <c r="D30" s="23"/>
    </row>
    <row r="31" ht="18.75" customHeight="1" spans="1:4">
      <c r="A31" s="160" t="s">
        <v>26</v>
      </c>
      <c r="B31" s="23" t="s">
        <v>26</v>
      </c>
      <c r="C31" s="157" t="s">
        <v>140</v>
      </c>
      <c r="D31" s="23"/>
    </row>
    <row r="32" ht="18.75" customHeight="1" spans="1:4">
      <c r="A32" s="160" t="s">
        <v>26</v>
      </c>
      <c r="B32" s="23" t="s">
        <v>26</v>
      </c>
      <c r="C32" s="157" t="s">
        <v>141</v>
      </c>
      <c r="D32" s="23"/>
    </row>
    <row r="33" ht="18.75" customHeight="1" spans="1:4">
      <c r="A33" s="160" t="s">
        <v>26</v>
      </c>
      <c r="B33" s="23" t="s">
        <v>26</v>
      </c>
      <c r="C33" s="157" t="s">
        <v>142</v>
      </c>
      <c r="D33" s="23"/>
    </row>
    <row r="34" ht="18.75" customHeight="1" spans="1:4">
      <c r="A34" s="160" t="s">
        <v>26</v>
      </c>
      <c r="B34" s="23" t="s">
        <v>26</v>
      </c>
      <c r="C34" s="157" t="s">
        <v>143</v>
      </c>
      <c r="D34" s="23"/>
    </row>
    <row r="35" ht="18.75" customHeight="1" spans="1:4">
      <c r="A35" s="53" t="s">
        <v>144</v>
      </c>
      <c r="B35" s="161">
        <v>14589751.57</v>
      </c>
      <c r="C35" s="162" t="s">
        <v>51</v>
      </c>
      <c r="D35" s="161">
        <v>14589751.57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selection activeCell="A1" sqref="A1"/>
    </sheetView>
  </sheetViews>
  <sheetFormatPr defaultColWidth="9.14583333333333" defaultRowHeight="14.25" customHeight="1" outlineLevelCol="6"/>
  <cols>
    <col min="1" max="1" width="20.1458333333333" customWidth="1"/>
    <col min="2" max="2" width="44" customWidth="1"/>
    <col min="3" max="3" width="24.28125" customWidth="1"/>
    <col min="4" max="4" width="20.4270833333333" customWidth="1"/>
    <col min="5" max="7" width="24.28125" customWidth="1"/>
  </cols>
  <sheetData>
    <row r="1" ht="15" customHeight="1" spans="4:7">
      <c r="D1" s="140"/>
      <c r="F1" s="55"/>
      <c r="G1" s="38" t="s">
        <v>145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1"/>
      <c r="C2" s="141"/>
      <c r="D2" s="141"/>
      <c r="E2" s="141"/>
      <c r="F2" s="141"/>
      <c r="G2" s="141"/>
    </row>
    <row r="3" ht="18" customHeight="1" spans="1:7">
      <c r="A3" s="142" t="str">
        <f>"单位名称："&amp;"耿马傣族佤族自治县勐永中学"</f>
        <v>单位名称：耿马傣族佤族自治县勐永中学</v>
      </c>
      <c r="B3" s="27"/>
      <c r="C3" s="28"/>
      <c r="D3" s="28"/>
      <c r="E3" s="28"/>
      <c r="F3" s="98"/>
      <c r="G3" s="38" t="s">
        <v>1</v>
      </c>
    </row>
    <row r="4" ht="20.25" customHeight="1" spans="1:7">
      <c r="A4" s="143" t="s">
        <v>146</v>
      </c>
      <c r="B4" s="144"/>
      <c r="C4" s="103" t="s">
        <v>55</v>
      </c>
      <c r="D4" s="126" t="s">
        <v>74</v>
      </c>
      <c r="E4" s="13"/>
      <c r="F4" s="14"/>
      <c r="G4" s="119" t="s">
        <v>75</v>
      </c>
    </row>
    <row r="5" ht="20.25" customHeight="1" spans="1:7">
      <c r="A5" s="145" t="s">
        <v>72</v>
      </c>
      <c r="B5" s="145" t="s">
        <v>73</v>
      </c>
      <c r="C5" s="31"/>
      <c r="D5" s="64" t="s">
        <v>57</v>
      </c>
      <c r="E5" s="64" t="s">
        <v>147</v>
      </c>
      <c r="F5" s="64" t="s">
        <v>148</v>
      </c>
      <c r="G5" s="92"/>
    </row>
    <row r="6" ht="19.5" customHeight="1" spans="1:7">
      <c r="A6" s="145" t="s">
        <v>149</v>
      </c>
      <c r="B6" s="145" t="s">
        <v>150</v>
      </c>
      <c r="C6" s="145" t="s">
        <v>151</v>
      </c>
      <c r="D6" s="64">
        <v>4</v>
      </c>
      <c r="E6" s="146" t="s">
        <v>152</v>
      </c>
      <c r="F6" s="146" t="s">
        <v>153</v>
      </c>
      <c r="G6" s="145" t="s">
        <v>154</v>
      </c>
    </row>
    <row r="7" ht="18" customHeight="1" spans="1:7">
      <c r="A7" s="32" t="s">
        <v>83</v>
      </c>
      <c r="B7" s="32" t="s">
        <v>84</v>
      </c>
      <c r="C7" s="23">
        <v>11369468.36</v>
      </c>
      <c r="D7" s="23">
        <v>11243108.36</v>
      </c>
      <c r="E7" s="23">
        <v>11013328.63</v>
      </c>
      <c r="F7" s="23">
        <v>229779.73</v>
      </c>
      <c r="G7" s="23">
        <v>126360</v>
      </c>
    </row>
    <row r="8" ht="18" customHeight="1" spans="1:7">
      <c r="A8" s="114" t="s">
        <v>85</v>
      </c>
      <c r="B8" s="114" t="s">
        <v>155</v>
      </c>
      <c r="C8" s="23">
        <v>11036492.36</v>
      </c>
      <c r="D8" s="23">
        <v>10910132.36</v>
      </c>
      <c r="E8" s="23">
        <v>10680352.63</v>
      </c>
      <c r="F8" s="23">
        <v>229779.73</v>
      </c>
      <c r="G8" s="23">
        <v>126360</v>
      </c>
    </row>
    <row r="9" ht="18" customHeight="1" spans="1:7">
      <c r="A9" s="147" t="s">
        <v>86</v>
      </c>
      <c r="B9" s="147" t="s">
        <v>156</v>
      </c>
      <c r="C9" s="23">
        <v>11036492.36</v>
      </c>
      <c r="D9" s="23">
        <v>10910132.36</v>
      </c>
      <c r="E9" s="23">
        <v>10680352.63</v>
      </c>
      <c r="F9" s="23">
        <v>229779.73</v>
      </c>
      <c r="G9" s="23">
        <v>126360</v>
      </c>
    </row>
    <row r="10" ht="18" customHeight="1" spans="1:7">
      <c r="A10" s="114" t="s">
        <v>87</v>
      </c>
      <c r="B10" s="114" t="s">
        <v>157</v>
      </c>
      <c r="C10" s="23">
        <v>332976</v>
      </c>
      <c r="D10" s="23">
        <v>332976</v>
      </c>
      <c r="E10" s="23">
        <v>332976</v>
      </c>
      <c r="F10" s="23"/>
      <c r="G10" s="23"/>
    </row>
    <row r="11" ht="18" customHeight="1" spans="1:7">
      <c r="A11" s="147" t="s">
        <v>88</v>
      </c>
      <c r="B11" s="147" t="s">
        <v>158</v>
      </c>
      <c r="C11" s="23">
        <v>332976</v>
      </c>
      <c r="D11" s="23">
        <v>332976</v>
      </c>
      <c r="E11" s="23">
        <v>332976</v>
      </c>
      <c r="F11" s="23"/>
      <c r="G11" s="23"/>
    </row>
    <row r="12" ht="18" customHeight="1" spans="1:7">
      <c r="A12" s="32" t="s">
        <v>89</v>
      </c>
      <c r="B12" s="32" t="s">
        <v>90</v>
      </c>
      <c r="C12" s="23">
        <v>1601264.64</v>
      </c>
      <c r="D12" s="23">
        <v>1601264.64</v>
      </c>
      <c r="E12" s="23">
        <v>1601264.64</v>
      </c>
      <c r="F12" s="23"/>
      <c r="G12" s="23"/>
    </row>
    <row r="13" ht="18" customHeight="1" spans="1:7">
      <c r="A13" s="114" t="s">
        <v>91</v>
      </c>
      <c r="B13" s="114" t="s">
        <v>159</v>
      </c>
      <c r="C13" s="23">
        <v>1591310.16</v>
      </c>
      <c r="D13" s="23">
        <v>1591310.16</v>
      </c>
      <c r="E13" s="23">
        <v>1591310.16</v>
      </c>
      <c r="F13" s="23"/>
      <c r="G13" s="23"/>
    </row>
    <row r="14" ht="18" customHeight="1" spans="1:7">
      <c r="A14" s="147" t="s">
        <v>92</v>
      </c>
      <c r="B14" s="147" t="s">
        <v>160</v>
      </c>
      <c r="C14" s="23">
        <v>266130</v>
      </c>
      <c r="D14" s="23">
        <v>266130</v>
      </c>
      <c r="E14" s="23">
        <v>266130</v>
      </c>
      <c r="F14" s="23"/>
      <c r="G14" s="23"/>
    </row>
    <row r="15" ht="18" customHeight="1" spans="1:7">
      <c r="A15" s="147" t="s">
        <v>93</v>
      </c>
      <c r="B15" s="147" t="s">
        <v>161</v>
      </c>
      <c r="C15" s="23">
        <v>1325180.16</v>
      </c>
      <c r="D15" s="23">
        <v>1325180.16</v>
      </c>
      <c r="E15" s="23">
        <v>1325180.16</v>
      </c>
      <c r="F15" s="23"/>
      <c r="G15" s="23"/>
    </row>
    <row r="16" ht="18" customHeight="1" spans="1:7">
      <c r="A16" s="114" t="s">
        <v>94</v>
      </c>
      <c r="B16" s="114" t="s">
        <v>162</v>
      </c>
      <c r="C16" s="23">
        <v>9954.48</v>
      </c>
      <c r="D16" s="23">
        <v>9954.48</v>
      </c>
      <c r="E16" s="23">
        <v>9954.48</v>
      </c>
      <c r="F16" s="23"/>
      <c r="G16" s="23"/>
    </row>
    <row r="17" ht="18" customHeight="1" spans="1:7">
      <c r="A17" s="147" t="s">
        <v>95</v>
      </c>
      <c r="B17" s="147" t="s">
        <v>163</v>
      </c>
      <c r="C17" s="23">
        <v>9954.48</v>
      </c>
      <c r="D17" s="23">
        <v>9954.48</v>
      </c>
      <c r="E17" s="23">
        <v>9954.48</v>
      </c>
      <c r="F17" s="23"/>
      <c r="G17" s="23"/>
    </row>
    <row r="18" ht="18" customHeight="1" spans="1:7">
      <c r="A18" s="32" t="s">
        <v>96</v>
      </c>
      <c r="B18" s="32" t="s">
        <v>97</v>
      </c>
      <c r="C18" s="23">
        <v>625133.45</v>
      </c>
      <c r="D18" s="23">
        <v>625133.45</v>
      </c>
      <c r="E18" s="23">
        <v>625133.45</v>
      </c>
      <c r="F18" s="23"/>
      <c r="G18" s="23"/>
    </row>
    <row r="19" ht="18" customHeight="1" spans="1:7">
      <c r="A19" s="114" t="s">
        <v>98</v>
      </c>
      <c r="B19" s="114" t="s">
        <v>164</v>
      </c>
      <c r="C19" s="23">
        <v>625133.45</v>
      </c>
      <c r="D19" s="23">
        <v>625133.45</v>
      </c>
      <c r="E19" s="23">
        <v>625133.45</v>
      </c>
      <c r="F19" s="23"/>
      <c r="G19" s="23"/>
    </row>
    <row r="20" ht="18" customHeight="1" spans="1:7">
      <c r="A20" s="147" t="s">
        <v>99</v>
      </c>
      <c r="B20" s="147" t="s">
        <v>165</v>
      </c>
      <c r="C20" s="23">
        <v>588048.7</v>
      </c>
      <c r="D20" s="23">
        <v>588048.7</v>
      </c>
      <c r="E20" s="23">
        <v>588048.7</v>
      </c>
      <c r="F20" s="23"/>
      <c r="G20" s="23"/>
    </row>
    <row r="21" ht="18" customHeight="1" spans="1:7">
      <c r="A21" s="147" t="s">
        <v>100</v>
      </c>
      <c r="B21" s="147" t="s">
        <v>166</v>
      </c>
      <c r="C21" s="23">
        <v>37084.75</v>
      </c>
      <c r="D21" s="23">
        <v>37084.75</v>
      </c>
      <c r="E21" s="23">
        <v>37084.75</v>
      </c>
      <c r="F21" s="23"/>
      <c r="G21" s="23"/>
    </row>
    <row r="22" ht="18" customHeight="1" spans="1:7">
      <c r="A22" s="32" t="s">
        <v>101</v>
      </c>
      <c r="B22" s="32" t="s">
        <v>102</v>
      </c>
      <c r="C22" s="23">
        <v>993885.12</v>
      </c>
      <c r="D22" s="23">
        <v>993885.12</v>
      </c>
      <c r="E22" s="23">
        <v>993885.12</v>
      </c>
      <c r="F22" s="23"/>
      <c r="G22" s="23"/>
    </row>
    <row r="23" ht="18" customHeight="1" spans="1:7">
      <c r="A23" s="114" t="s">
        <v>103</v>
      </c>
      <c r="B23" s="114" t="s">
        <v>167</v>
      </c>
      <c r="C23" s="23">
        <v>993885.12</v>
      </c>
      <c r="D23" s="23">
        <v>993885.12</v>
      </c>
      <c r="E23" s="23">
        <v>993885.12</v>
      </c>
      <c r="F23" s="23"/>
      <c r="G23" s="23"/>
    </row>
    <row r="24" ht="18" customHeight="1" spans="1:7">
      <c r="A24" s="147" t="s">
        <v>104</v>
      </c>
      <c r="B24" s="147" t="s">
        <v>168</v>
      </c>
      <c r="C24" s="23">
        <v>993885.12</v>
      </c>
      <c r="D24" s="23">
        <v>993885.12</v>
      </c>
      <c r="E24" s="23">
        <v>993885.12</v>
      </c>
      <c r="F24" s="23"/>
      <c r="G24" s="23"/>
    </row>
    <row r="25" ht="18" customHeight="1" spans="1:7">
      <c r="A25" s="148" t="s">
        <v>108</v>
      </c>
      <c r="B25" s="149" t="s">
        <v>108</v>
      </c>
      <c r="C25" s="23">
        <v>14589751.57</v>
      </c>
      <c r="D25" s="23">
        <v>14463391.57</v>
      </c>
      <c r="E25" s="23">
        <v>14233611.84</v>
      </c>
      <c r="F25" s="23">
        <v>229779.73</v>
      </c>
      <c r="G25" s="23">
        <v>126360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workbookViewId="0">
      <selection activeCell="C9" sqref="C9"/>
    </sheetView>
  </sheetViews>
  <sheetFormatPr defaultColWidth="9.14583333333333" defaultRowHeight="14.25" customHeight="1" outlineLevelRow="7" outlineLevelCol="5"/>
  <cols>
    <col min="1" max="1" width="23.5729166666667" customWidth="1"/>
    <col min="2" max="6" width="22.8541666666667" customWidth="1"/>
  </cols>
  <sheetData>
    <row r="1" ht="15" customHeight="1" spans="1:6">
      <c r="A1" s="134"/>
      <c r="B1" s="135"/>
      <c r="C1" s="60"/>
      <c r="F1" s="85" t="s">
        <v>169</v>
      </c>
    </row>
    <row r="2" ht="39" customHeight="1" spans="1:6">
      <c r="A2" s="124" t="str">
        <f>"2025"&amp;"年一般公共预算“三公”经费支出预算表"</f>
        <v>2025年一般公共预算“三公”经费支出预算表</v>
      </c>
      <c r="B2" s="50"/>
      <c r="C2" s="50"/>
      <c r="D2" s="50"/>
      <c r="E2" s="50"/>
      <c r="F2" s="50"/>
    </row>
    <row r="3" ht="18.75" customHeight="1" spans="1:6">
      <c r="A3" s="40" t="str">
        <f>"单位名称："&amp;"耿马傣族佤族自治县勐永中学"</f>
        <v>单位名称：耿马傣族佤族自治县勐永中学</v>
      </c>
      <c r="B3" s="135"/>
      <c r="C3" s="60"/>
      <c r="D3" s="28"/>
      <c r="F3" s="85" t="s">
        <v>170</v>
      </c>
    </row>
    <row r="4" ht="18.75" customHeight="1" spans="1:6">
      <c r="A4" s="10" t="s">
        <v>171</v>
      </c>
      <c r="B4" s="29" t="s">
        <v>172</v>
      </c>
      <c r="C4" s="12" t="s">
        <v>173</v>
      </c>
      <c r="D4" s="13"/>
      <c r="E4" s="14"/>
      <c r="F4" s="29" t="s">
        <v>174</v>
      </c>
    </row>
    <row r="5" ht="18.75" customHeight="1" spans="1:6">
      <c r="A5" s="17"/>
      <c r="B5" s="31"/>
      <c r="C5" s="64" t="s">
        <v>57</v>
      </c>
      <c r="D5" s="64" t="s">
        <v>175</v>
      </c>
      <c r="E5" s="64" t="s">
        <v>176</v>
      </c>
      <c r="F5" s="31"/>
    </row>
    <row r="6" ht="18.75" customHeight="1" spans="1:6">
      <c r="A6" s="136">
        <v>1</v>
      </c>
      <c r="B6" s="137">
        <v>2</v>
      </c>
      <c r="C6" s="138">
        <v>3</v>
      </c>
      <c r="D6" s="138">
        <v>4</v>
      </c>
      <c r="E6" s="138">
        <v>5</v>
      </c>
      <c r="F6" s="137">
        <v>6</v>
      </c>
    </row>
    <row r="7" ht="18.75" customHeight="1" spans="1:6">
      <c r="A7" s="139"/>
      <c r="B7" s="139"/>
      <c r="C7" s="139"/>
      <c r="D7" s="139"/>
      <c r="E7" s="139"/>
      <c r="F7" s="139"/>
    </row>
    <row r="8" customHeight="1" spans="1:1">
      <c r="A8" s="36" t="s">
        <v>177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4"/>
  <sheetViews>
    <sheetView showZeros="0" topLeftCell="L1" workbookViewId="0">
      <selection activeCell="A1" sqref="A1"/>
    </sheetView>
  </sheetViews>
  <sheetFormatPr defaultColWidth="9.14583333333333" defaultRowHeight="14.25" customHeight="1"/>
  <cols>
    <col min="1" max="1" width="32.8541666666667" customWidth="1"/>
    <col min="2" max="2" width="25.4270833333333" customWidth="1"/>
    <col min="3" max="3" width="26.5729166666667" customWidth="1"/>
    <col min="4" max="4" width="10.1458333333333" customWidth="1"/>
    <col min="5" max="5" width="28.59375" customWidth="1"/>
    <col min="6" max="6" width="10.28125" customWidth="1"/>
    <col min="7" max="7" width="23" customWidth="1"/>
    <col min="8" max="21" width="19.8541666666667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5"/>
      <c r="I1" s="65"/>
      <c r="J1" s="65"/>
      <c r="K1" s="65"/>
      <c r="L1" s="65"/>
      <c r="M1" s="65"/>
      <c r="N1" s="28"/>
      <c r="O1" s="28"/>
      <c r="P1" s="28"/>
      <c r="Q1" s="65"/>
      <c r="U1" s="122"/>
      <c r="W1" s="37" t="s">
        <v>178</v>
      </c>
    </row>
    <row r="2" ht="39.75" customHeight="1" spans="1:23">
      <c r="A2" s="124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"单位名称："&amp;"耿马傣族佤族自治县勐永中学"</f>
        <v>单位名称：耿马傣族佤族自治县勐永中学</v>
      </c>
      <c r="B3" s="125"/>
      <c r="C3" s="125"/>
      <c r="D3" s="125"/>
      <c r="E3" s="125"/>
      <c r="F3" s="125"/>
      <c r="G3" s="125"/>
      <c r="H3" s="69"/>
      <c r="I3" s="69"/>
      <c r="J3" s="69"/>
      <c r="K3" s="69"/>
      <c r="L3" s="69"/>
      <c r="M3" s="69"/>
      <c r="N3" s="91"/>
      <c r="O3" s="91"/>
      <c r="P3" s="91"/>
      <c r="Q3" s="69"/>
      <c r="U3" s="122"/>
      <c r="W3" s="37" t="s">
        <v>170</v>
      </c>
    </row>
    <row r="4" ht="18" customHeight="1" spans="1:23">
      <c r="A4" s="10" t="s">
        <v>179</v>
      </c>
      <c r="B4" s="10" t="s">
        <v>180</v>
      </c>
      <c r="C4" s="10" t="s">
        <v>181</v>
      </c>
      <c r="D4" s="10" t="s">
        <v>182</v>
      </c>
      <c r="E4" s="10" t="s">
        <v>183</v>
      </c>
      <c r="F4" s="10" t="s">
        <v>184</v>
      </c>
      <c r="G4" s="10" t="s">
        <v>185</v>
      </c>
      <c r="H4" s="126" t="s">
        <v>186</v>
      </c>
      <c r="I4" s="62" t="s">
        <v>186</v>
      </c>
      <c r="J4" s="62"/>
      <c r="K4" s="62"/>
      <c r="L4" s="62"/>
      <c r="M4" s="62"/>
      <c r="N4" s="13"/>
      <c r="O4" s="13"/>
      <c r="P4" s="13"/>
      <c r="Q4" s="72" t="s">
        <v>61</v>
      </c>
      <c r="R4" s="62" t="s">
        <v>77</v>
      </c>
      <c r="S4" s="62"/>
      <c r="T4" s="62"/>
      <c r="U4" s="62"/>
      <c r="V4" s="62"/>
      <c r="W4" s="131"/>
    </row>
    <row r="5" ht="18" customHeight="1" spans="1:23">
      <c r="A5" s="15"/>
      <c r="B5" s="121"/>
      <c r="C5" s="15"/>
      <c r="D5" s="15"/>
      <c r="E5" s="15"/>
      <c r="F5" s="15"/>
      <c r="G5" s="15"/>
      <c r="H5" s="103" t="s">
        <v>187</v>
      </c>
      <c r="I5" s="126" t="s">
        <v>58</v>
      </c>
      <c r="J5" s="62"/>
      <c r="K5" s="62"/>
      <c r="L5" s="62"/>
      <c r="M5" s="131"/>
      <c r="N5" s="12" t="s">
        <v>188</v>
      </c>
      <c r="O5" s="13"/>
      <c r="P5" s="14"/>
      <c r="Q5" s="10" t="s">
        <v>61</v>
      </c>
      <c r="R5" s="126" t="s">
        <v>77</v>
      </c>
      <c r="S5" s="72" t="s">
        <v>64</v>
      </c>
      <c r="T5" s="62" t="s">
        <v>77</v>
      </c>
      <c r="U5" s="72" t="s">
        <v>66</v>
      </c>
      <c r="V5" s="72" t="s">
        <v>67</v>
      </c>
      <c r="W5" s="133" t="s">
        <v>68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2" t="s">
        <v>189</v>
      </c>
      <c r="J6" s="10" t="s">
        <v>190</v>
      </c>
      <c r="K6" s="10" t="s">
        <v>191</v>
      </c>
      <c r="L6" s="10" t="s">
        <v>192</v>
      </c>
      <c r="M6" s="10" t="s">
        <v>193</v>
      </c>
      <c r="N6" s="10" t="s">
        <v>58</v>
      </c>
      <c r="O6" s="10" t="s">
        <v>59</v>
      </c>
      <c r="P6" s="10" t="s">
        <v>60</v>
      </c>
      <c r="Q6" s="30"/>
      <c r="R6" s="10" t="s">
        <v>57</v>
      </c>
      <c r="S6" s="10" t="s">
        <v>64</v>
      </c>
      <c r="T6" s="10" t="s">
        <v>194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06"/>
      <c r="B7" s="106"/>
      <c r="C7" s="106"/>
      <c r="D7" s="106"/>
      <c r="E7" s="106"/>
      <c r="F7" s="106"/>
      <c r="G7" s="106"/>
      <c r="H7" s="106"/>
      <c r="I7" s="90"/>
      <c r="J7" s="17" t="s">
        <v>195</v>
      </c>
      <c r="K7" s="17" t="s">
        <v>191</v>
      </c>
      <c r="L7" s="17" t="s">
        <v>192</v>
      </c>
      <c r="M7" s="17" t="s">
        <v>193</v>
      </c>
      <c r="N7" s="17" t="s">
        <v>191</v>
      </c>
      <c r="O7" s="17" t="s">
        <v>192</v>
      </c>
      <c r="P7" s="17" t="s">
        <v>193</v>
      </c>
      <c r="Q7" s="17" t="s">
        <v>61</v>
      </c>
      <c r="R7" s="17" t="s">
        <v>57</v>
      </c>
      <c r="S7" s="17" t="s">
        <v>64</v>
      </c>
      <c r="T7" s="17" t="s">
        <v>194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70</v>
      </c>
      <c r="B9" s="128"/>
      <c r="C9" s="128"/>
      <c r="D9" s="128"/>
      <c r="E9" s="128"/>
      <c r="F9" s="128"/>
      <c r="G9" s="128"/>
      <c r="H9" s="23">
        <v>14463391.57</v>
      </c>
      <c r="I9" s="23">
        <v>14463391.57</v>
      </c>
      <c r="J9" s="23"/>
      <c r="K9" s="23"/>
      <c r="L9" s="23">
        <v>14463391.57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 t="s">
        <v>70</v>
      </c>
      <c r="B10" s="21" t="s">
        <v>196</v>
      </c>
      <c r="C10" s="21" t="s">
        <v>197</v>
      </c>
      <c r="D10" s="21" t="s">
        <v>86</v>
      </c>
      <c r="E10" s="21" t="s">
        <v>156</v>
      </c>
      <c r="F10" s="21" t="s">
        <v>198</v>
      </c>
      <c r="G10" s="21" t="s">
        <v>199</v>
      </c>
      <c r="H10" s="23">
        <v>4193088</v>
      </c>
      <c r="I10" s="23">
        <v>4193088</v>
      </c>
      <c r="J10" s="23"/>
      <c r="K10" s="23"/>
      <c r="L10" s="23">
        <v>4193088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8" t="s">
        <v>70</v>
      </c>
      <c r="B11" s="21" t="s">
        <v>196</v>
      </c>
      <c r="C11" s="21" t="s">
        <v>197</v>
      </c>
      <c r="D11" s="21" t="s">
        <v>86</v>
      </c>
      <c r="E11" s="21" t="s">
        <v>156</v>
      </c>
      <c r="F11" s="21" t="s">
        <v>200</v>
      </c>
      <c r="G11" s="21" t="s">
        <v>201</v>
      </c>
      <c r="H11" s="23">
        <v>745512</v>
      </c>
      <c r="I11" s="23">
        <v>745512</v>
      </c>
      <c r="J11" s="23"/>
      <c r="K11" s="23"/>
      <c r="L11" s="23">
        <v>745512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8" t="s">
        <v>70</v>
      </c>
      <c r="B12" s="21" t="s">
        <v>202</v>
      </c>
      <c r="C12" s="21" t="s">
        <v>203</v>
      </c>
      <c r="D12" s="21" t="s">
        <v>86</v>
      </c>
      <c r="E12" s="21" t="s">
        <v>156</v>
      </c>
      <c r="F12" s="21" t="s">
        <v>200</v>
      </c>
      <c r="G12" s="21" t="s">
        <v>201</v>
      </c>
      <c r="H12" s="23">
        <v>468000</v>
      </c>
      <c r="I12" s="23">
        <v>468000</v>
      </c>
      <c r="J12" s="23"/>
      <c r="K12" s="23"/>
      <c r="L12" s="23">
        <v>468000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8" t="s">
        <v>70</v>
      </c>
      <c r="B13" s="21" t="s">
        <v>204</v>
      </c>
      <c r="C13" s="21" t="s">
        <v>205</v>
      </c>
      <c r="D13" s="21" t="s">
        <v>86</v>
      </c>
      <c r="E13" s="21" t="s">
        <v>156</v>
      </c>
      <c r="F13" s="21" t="s">
        <v>200</v>
      </c>
      <c r="G13" s="21" t="s">
        <v>201</v>
      </c>
      <c r="H13" s="23">
        <v>468000</v>
      </c>
      <c r="I13" s="23">
        <v>468000</v>
      </c>
      <c r="J13" s="23"/>
      <c r="K13" s="23"/>
      <c r="L13" s="23">
        <v>468000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8" t="s">
        <v>70</v>
      </c>
      <c r="B14" s="21" t="s">
        <v>206</v>
      </c>
      <c r="C14" s="21" t="s">
        <v>207</v>
      </c>
      <c r="D14" s="21" t="s">
        <v>86</v>
      </c>
      <c r="E14" s="21" t="s">
        <v>156</v>
      </c>
      <c r="F14" s="21" t="s">
        <v>208</v>
      </c>
      <c r="G14" s="21" t="s">
        <v>209</v>
      </c>
      <c r="H14" s="23">
        <v>2236836</v>
      </c>
      <c r="I14" s="23">
        <v>2236836</v>
      </c>
      <c r="J14" s="23"/>
      <c r="K14" s="23"/>
      <c r="L14" s="23">
        <v>2236836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8" t="s">
        <v>70</v>
      </c>
      <c r="B15" s="21" t="s">
        <v>210</v>
      </c>
      <c r="C15" s="21" t="s">
        <v>211</v>
      </c>
      <c r="D15" s="21" t="s">
        <v>86</v>
      </c>
      <c r="E15" s="21" t="s">
        <v>156</v>
      </c>
      <c r="F15" s="21" t="s">
        <v>208</v>
      </c>
      <c r="G15" s="21" t="s">
        <v>209</v>
      </c>
      <c r="H15" s="23">
        <v>1404000</v>
      </c>
      <c r="I15" s="23">
        <v>1404000</v>
      </c>
      <c r="J15" s="23"/>
      <c r="K15" s="23"/>
      <c r="L15" s="23">
        <v>1404000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8" t="s">
        <v>70</v>
      </c>
      <c r="B16" s="21" t="s">
        <v>212</v>
      </c>
      <c r="C16" s="21" t="s">
        <v>213</v>
      </c>
      <c r="D16" s="21" t="s">
        <v>86</v>
      </c>
      <c r="E16" s="21" t="s">
        <v>156</v>
      </c>
      <c r="F16" s="21" t="s">
        <v>208</v>
      </c>
      <c r="G16" s="21" t="s">
        <v>209</v>
      </c>
      <c r="H16" s="23">
        <v>1106940</v>
      </c>
      <c r="I16" s="23">
        <v>1106940</v>
      </c>
      <c r="J16" s="23"/>
      <c r="K16" s="23"/>
      <c r="L16" s="23">
        <v>1106940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8" t="s">
        <v>70</v>
      </c>
      <c r="B17" s="21" t="s">
        <v>214</v>
      </c>
      <c r="C17" s="21" t="s">
        <v>215</v>
      </c>
      <c r="D17" s="21" t="s">
        <v>93</v>
      </c>
      <c r="E17" s="21" t="s">
        <v>161</v>
      </c>
      <c r="F17" s="21" t="s">
        <v>216</v>
      </c>
      <c r="G17" s="21" t="s">
        <v>217</v>
      </c>
      <c r="H17" s="23">
        <v>1325180.16</v>
      </c>
      <c r="I17" s="23">
        <v>1325180.16</v>
      </c>
      <c r="J17" s="23"/>
      <c r="K17" s="23"/>
      <c r="L17" s="23">
        <v>1325180.16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8" t="s">
        <v>70</v>
      </c>
      <c r="B18" s="21" t="s">
        <v>214</v>
      </c>
      <c r="C18" s="21" t="s">
        <v>215</v>
      </c>
      <c r="D18" s="21" t="s">
        <v>218</v>
      </c>
      <c r="E18" s="21" t="s">
        <v>219</v>
      </c>
      <c r="F18" s="21" t="s">
        <v>220</v>
      </c>
      <c r="G18" s="21" t="s">
        <v>221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8" t="s">
        <v>70</v>
      </c>
      <c r="B19" s="21" t="s">
        <v>214</v>
      </c>
      <c r="C19" s="21" t="s">
        <v>215</v>
      </c>
      <c r="D19" s="21" t="s">
        <v>222</v>
      </c>
      <c r="E19" s="21" t="s">
        <v>223</v>
      </c>
      <c r="F19" s="21" t="s">
        <v>224</v>
      </c>
      <c r="G19" s="21" t="s">
        <v>225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8" t="s">
        <v>70</v>
      </c>
      <c r="B20" s="21" t="s">
        <v>214</v>
      </c>
      <c r="C20" s="21" t="s">
        <v>215</v>
      </c>
      <c r="D20" s="21" t="s">
        <v>99</v>
      </c>
      <c r="E20" s="21" t="s">
        <v>165</v>
      </c>
      <c r="F20" s="21" t="s">
        <v>224</v>
      </c>
      <c r="G20" s="21" t="s">
        <v>225</v>
      </c>
      <c r="H20" s="23">
        <v>588048.7</v>
      </c>
      <c r="I20" s="23">
        <v>588048.7</v>
      </c>
      <c r="J20" s="23"/>
      <c r="K20" s="23"/>
      <c r="L20" s="23">
        <v>588048.7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8" t="s">
        <v>70</v>
      </c>
      <c r="B21" s="21" t="s">
        <v>214</v>
      </c>
      <c r="C21" s="21" t="s">
        <v>215</v>
      </c>
      <c r="D21" s="21" t="s">
        <v>226</v>
      </c>
      <c r="E21" s="21" t="s">
        <v>227</v>
      </c>
      <c r="F21" s="21" t="s">
        <v>228</v>
      </c>
      <c r="G21" s="21" t="s">
        <v>229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8" t="s">
        <v>70</v>
      </c>
      <c r="B22" s="21" t="s">
        <v>214</v>
      </c>
      <c r="C22" s="21" t="s">
        <v>215</v>
      </c>
      <c r="D22" s="21" t="s">
        <v>86</v>
      </c>
      <c r="E22" s="21" t="s">
        <v>156</v>
      </c>
      <c r="F22" s="21" t="s">
        <v>230</v>
      </c>
      <c r="G22" s="21" t="s">
        <v>231</v>
      </c>
      <c r="H22" s="23">
        <v>57976.63</v>
      </c>
      <c r="I22" s="23">
        <v>57976.63</v>
      </c>
      <c r="J22" s="23"/>
      <c r="K22" s="23"/>
      <c r="L22" s="23">
        <v>57976.63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8" t="s">
        <v>70</v>
      </c>
      <c r="B23" s="21" t="s">
        <v>214</v>
      </c>
      <c r="C23" s="21" t="s">
        <v>215</v>
      </c>
      <c r="D23" s="21" t="s">
        <v>100</v>
      </c>
      <c r="E23" s="21" t="s">
        <v>166</v>
      </c>
      <c r="F23" s="21" t="s">
        <v>230</v>
      </c>
      <c r="G23" s="21" t="s">
        <v>231</v>
      </c>
      <c r="H23" s="23">
        <v>20520</v>
      </c>
      <c r="I23" s="23">
        <v>20520</v>
      </c>
      <c r="J23" s="23"/>
      <c r="K23" s="23"/>
      <c r="L23" s="23">
        <v>20520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8" t="s">
        <v>70</v>
      </c>
      <c r="B24" s="21" t="s">
        <v>214</v>
      </c>
      <c r="C24" s="21" t="s">
        <v>215</v>
      </c>
      <c r="D24" s="21" t="s">
        <v>100</v>
      </c>
      <c r="E24" s="21" t="s">
        <v>166</v>
      </c>
      <c r="F24" s="21" t="s">
        <v>230</v>
      </c>
      <c r="G24" s="21" t="s">
        <v>231</v>
      </c>
      <c r="H24" s="23">
        <v>16564.75</v>
      </c>
      <c r="I24" s="23">
        <v>16564.75</v>
      </c>
      <c r="J24" s="23"/>
      <c r="K24" s="23"/>
      <c r="L24" s="23">
        <v>16564.75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8" t="s">
        <v>70</v>
      </c>
      <c r="B25" s="21" t="s">
        <v>232</v>
      </c>
      <c r="C25" s="21" t="s">
        <v>168</v>
      </c>
      <c r="D25" s="21" t="s">
        <v>104</v>
      </c>
      <c r="E25" s="21" t="s">
        <v>168</v>
      </c>
      <c r="F25" s="21" t="s">
        <v>233</v>
      </c>
      <c r="G25" s="21" t="s">
        <v>168</v>
      </c>
      <c r="H25" s="23">
        <v>993885.12</v>
      </c>
      <c r="I25" s="23">
        <v>993885.12</v>
      </c>
      <c r="J25" s="23"/>
      <c r="K25" s="23"/>
      <c r="L25" s="23">
        <v>993885.12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8" t="s">
        <v>70</v>
      </c>
      <c r="B26" s="21" t="s">
        <v>234</v>
      </c>
      <c r="C26" s="21" t="s">
        <v>235</v>
      </c>
      <c r="D26" s="21" t="s">
        <v>86</v>
      </c>
      <c r="E26" s="21" t="s">
        <v>156</v>
      </c>
      <c r="F26" s="21" t="s">
        <v>236</v>
      </c>
      <c r="G26" s="21" t="s">
        <v>237</v>
      </c>
      <c r="H26" s="23">
        <v>45898.92</v>
      </c>
      <c r="I26" s="23">
        <v>45898.92</v>
      </c>
      <c r="J26" s="23"/>
      <c r="K26" s="23"/>
      <c r="L26" s="23">
        <v>45898.92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8" t="s">
        <v>70</v>
      </c>
      <c r="B27" s="21" t="s">
        <v>238</v>
      </c>
      <c r="C27" s="21" t="s">
        <v>239</v>
      </c>
      <c r="D27" s="21" t="s">
        <v>86</v>
      </c>
      <c r="E27" s="21" t="s">
        <v>156</v>
      </c>
      <c r="F27" s="21" t="s">
        <v>240</v>
      </c>
      <c r="G27" s="21" t="s">
        <v>239</v>
      </c>
      <c r="H27" s="23">
        <v>165647.52</v>
      </c>
      <c r="I27" s="23">
        <v>165647.52</v>
      </c>
      <c r="J27" s="23"/>
      <c r="K27" s="23"/>
      <c r="L27" s="23">
        <v>165647.52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8" t="s">
        <v>70</v>
      </c>
      <c r="B28" s="21" t="s">
        <v>241</v>
      </c>
      <c r="C28" s="21" t="s">
        <v>242</v>
      </c>
      <c r="D28" s="21" t="s">
        <v>86</v>
      </c>
      <c r="E28" s="21" t="s">
        <v>156</v>
      </c>
      <c r="F28" s="21" t="s">
        <v>243</v>
      </c>
      <c r="G28" s="21" t="s">
        <v>244</v>
      </c>
      <c r="H28" s="23">
        <v>18233.29</v>
      </c>
      <c r="I28" s="23">
        <v>18233.29</v>
      </c>
      <c r="J28" s="23"/>
      <c r="K28" s="23"/>
      <c r="L28" s="23">
        <v>18233.29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8" t="s">
        <v>70</v>
      </c>
      <c r="B29" s="21" t="s">
        <v>245</v>
      </c>
      <c r="C29" s="21" t="s">
        <v>246</v>
      </c>
      <c r="D29" s="21" t="s">
        <v>92</v>
      </c>
      <c r="E29" s="21" t="s">
        <v>160</v>
      </c>
      <c r="F29" s="21" t="s">
        <v>247</v>
      </c>
      <c r="G29" s="21" t="s">
        <v>248</v>
      </c>
      <c r="H29" s="23">
        <v>266130</v>
      </c>
      <c r="I29" s="23">
        <v>266130</v>
      </c>
      <c r="J29" s="23"/>
      <c r="K29" s="23"/>
      <c r="L29" s="23">
        <v>266130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8" t="s">
        <v>70</v>
      </c>
      <c r="B30" s="21" t="s">
        <v>249</v>
      </c>
      <c r="C30" s="21" t="s">
        <v>250</v>
      </c>
      <c r="D30" s="21" t="s">
        <v>88</v>
      </c>
      <c r="E30" s="21" t="s">
        <v>158</v>
      </c>
      <c r="F30" s="21" t="s">
        <v>251</v>
      </c>
      <c r="G30" s="21" t="s">
        <v>252</v>
      </c>
      <c r="H30" s="23">
        <v>35616</v>
      </c>
      <c r="I30" s="23">
        <v>35616</v>
      </c>
      <c r="J30" s="23"/>
      <c r="K30" s="23"/>
      <c r="L30" s="23">
        <v>35616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8" t="s">
        <v>70</v>
      </c>
      <c r="B31" s="21" t="s">
        <v>253</v>
      </c>
      <c r="C31" s="21" t="s">
        <v>254</v>
      </c>
      <c r="D31" s="21" t="s">
        <v>88</v>
      </c>
      <c r="E31" s="21" t="s">
        <v>158</v>
      </c>
      <c r="F31" s="21" t="s">
        <v>251</v>
      </c>
      <c r="G31" s="21" t="s">
        <v>252</v>
      </c>
      <c r="H31" s="23">
        <v>297360</v>
      </c>
      <c r="I31" s="23">
        <v>297360</v>
      </c>
      <c r="J31" s="23"/>
      <c r="K31" s="23"/>
      <c r="L31" s="23">
        <v>297360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28" t="s">
        <v>70</v>
      </c>
      <c r="B32" s="21" t="s">
        <v>255</v>
      </c>
      <c r="C32" s="21" t="s">
        <v>256</v>
      </c>
      <c r="D32" s="21" t="s">
        <v>95</v>
      </c>
      <c r="E32" s="21" t="s">
        <v>163</v>
      </c>
      <c r="F32" s="21" t="s">
        <v>251</v>
      </c>
      <c r="G32" s="21" t="s">
        <v>252</v>
      </c>
      <c r="H32" s="23">
        <v>9954.48</v>
      </c>
      <c r="I32" s="23">
        <v>9954.48</v>
      </c>
      <c r="J32" s="23"/>
      <c r="K32" s="23"/>
      <c r="L32" s="23">
        <v>9954.48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28" t="s">
        <v>70</v>
      </c>
      <c r="B33" s="21" t="s">
        <v>214</v>
      </c>
      <c r="C33" s="21" t="s">
        <v>215</v>
      </c>
      <c r="D33" s="21" t="s">
        <v>222</v>
      </c>
      <c r="E33" s="21" t="s">
        <v>223</v>
      </c>
      <c r="F33" s="21" t="s">
        <v>257</v>
      </c>
      <c r="G33" s="21" t="s">
        <v>258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33" t="s">
        <v>108</v>
      </c>
      <c r="B34" s="129"/>
      <c r="C34" s="129"/>
      <c r="D34" s="129"/>
      <c r="E34" s="129"/>
      <c r="F34" s="129"/>
      <c r="G34" s="130"/>
      <c r="H34" s="23">
        <v>14463391.57</v>
      </c>
      <c r="I34" s="23">
        <v>14463391.57</v>
      </c>
      <c r="J34" s="23"/>
      <c r="K34" s="23"/>
      <c r="L34" s="23">
        <v>14463391.57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</sheetData>
  <mergeCells count="30">
    <mergeCell ref="A2:W2"/>
    <mergeCell ref="A3:G3"/>
    <mergeCell ref="H4:W4"/>
    <mergeCell ref="I5:M5"/>
    <mergeCell ref="N5:P5"/>
    <mergeCell ref="R5:W5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0"/>
  <sheetViews>
    <sheetView showZeros="0" workbookViewId="0">
      <selection activeCell="A1" sqref="A1"/>
    </sheetView>
  </sheetViews>
  <sheetFormatPr defaultColWidth="9.14583333333333" defaultRowHeight="14.25" customHeight="1"/>
  <cols>
    <col min="1" max="1" width="12.4270833333333" customWidth="1"/>
    <col min="2" max="2" width="30.4375" customWidth="1"/>
    <col min="3" max="3" width="32.8541666666667" customWidth="1"/>
    <col min="4" max="4" width="23.8541666666667" customWidth="1"/>
    <col min="5" max="5" width="11.1458333333333" customWidth="1"/>
    <col min="6" max="6" width="17.7083333333333" customWidth="1"/>
    <col min="7" max="7" width="9.85416666666667" customWidth="1"/>
    <col min="8" max="8" width="17.7083333333333" customWidth="1"/>
    <col min="9" max="21" width="19.1458333333333" customWidth="1"/>
    <col min="22" max="23" width="19.28125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259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"单位名称："&amp;"耿马傣族佤族自治县勐永中学"</f>
        <v>单位名称：耿马傣族佤族自治县勐永中学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170</v>
      </c>
    </row>
    <row r="4" ht="18.75" customHeight="1" spans="1:23">
      <c r="A4" s="10" t="s">
        <v>260</v>
      </c>
      <c r="B4" s="11" t="s">
        <v>180</v>
      </c>
      <c r="C4" s="10" t="s">
        <v>181</v>
      </c>
      <c r="D4" s="10" t="s">
        <v>261</v>
      </c>
      <c r="E4" s="11" t="s">
        <v>182</v>
      </c>
      <c r="F4" s="11" t="s">
        <v>183</v>
      </c>
      <c r="G4" s="11" t="s">
        <v>262</v>
      </c>
      <c r="H4" s="11" t="s">
        <v>263</v>
      </c>
      <c r="I4" s="29" t="s">
        <v>55</v>
      </c>
      <c r="J4" s="12" t="s">
        <v>264</v>
      </c>
      <c r="K4" s="13"/>
      <c r="L4" s="13"/>
      <c r="M4" s="14"/>
      <c r="N4" s="12" t="s">
        <v>188</v>
      </c>
      <c r="O4" s="13"/>
      <c r="P4" s="14"/>
      <c r="Q4" s="11" t="s">
        <v>61</v>
      </c>
      <c r="R4" s="12" t="s">
        <v>77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8" t="s">
        <v>58</v>
      </c>
      <c r="K5" s="119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194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0" t="s">
        <v>57</v>
      </c>
      <c r="K6" s="92"/>
      <c r="L6" s="30"/>
      <c r="M6" s="30"/>
      <c r="N6" s="30"/>
      <c r="O6" s="30"/>
      <c r="P6" s="30"/>
      <c r="Q6" s="30"/>
      <c r="R6" s="30"/>
      <c r="S6" s="121"/>
      <c r="T6" s="121"/>
      <c r="U6" s="121"/>
      <c r="V6" s="121"/>
      <c r="W6" s="121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5" t="s">
        <v>57</v>
      </c>
      <c r="K7" s="45" t="s">
        <v>265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</row>
    <row r="9" ht="18.75" customHeight="1" spans="1:23">
      <c r="A9" s="21"/>
      <c r="B9" s="21"/>
      <c r="C9" s="21" t="s">
        <v>266</v>
      </c>
      <c r="D9" s="21"/>
      <c r="E9" s="21"/>
      <c r="F9" s="21"/>
      <c r="G9" s="21"/>
      <c r="H9" s="21"/>
      <c r="I9" s="23">
        <v>714000</v>
      </c>
      <c r="J9" s="23"/>
      <c r="K9" s="23"/>
      <c r="L9" s="23"/>
      <c r="M9" s="23"/>
      <c r="N9" s="23"/>
      <c r="O9" s="23"/>
      <c r="P9" s="23"/>
      <c r="Q9" s="23"/>
      <c r="R9" s="23">
        <v>714000</v>
      </c>
      <c r="S9" s="23"/>
      <c r="T9" s="23"/>
      <c r="U9" s="23"/>
      <c r="V9" s="23"/>
      <c r="W9" s="23">
        <v>714000</v>
      </c>
    </row>
    <row r="10" ht="18.75" customHeight="1" spans="1:23">
      <c r="A10" s="116" t="s">
        <v>267</v>
      </c>
      <c r="B10" s="116" t="s">
        <v>268</v>
      </c>
      <c r="C10" s="21" t="s">
        <v>266</v>
      </c>
      <c r="D10" s="116" t="s">
        <v>70</v>
      </c>
      <c r="E10" s="116" t="s">
        <v>86</v>
      </c>
      <c r="F10" s="116" t="s">
        <v>156</v>
      </c>
      <c r="G10" s="116" t="s">
        <v>236</v>
      </c>
      <c r="H10" s="116" t="s">
        <v>237</v>
      </c>
      <c r="I10" s="23">
        <v>107100</v>
      </c>
      <c r="J10" s="23"/>
      <c r="K10" s="23"/>
      <c r="L10" s="23"/>
      <c r="M10" s="23"/>
      <c r="N10" s="23"/>
      <c r="O10" s="23"/>
      <c r="P10" s="23"/>
      <c r="Q10" s="23"/>
      <c r="R10" s="23">
        <v>107100</v>
      </c>
      <c r="S10" s="23"/>
      <c r="T10" s="23"/>
      <c r="U10" s="23"/>
      <c r="V10" s="23"/>
      <c r="W10" s="23">
        <v>107100</v>
      </c>
    </row>
    <row r="11" ht="18.75" customHeight="1" spans="1:23">
      <c r="A11" s="116" t="s">
        <v>267</v>
      </c>
      <c r="B11" s="116" t="s">
        <v>268</v>
      </c>
      <c r="C11" s="21" t="s">
        <v>266</v>
      </c>
      <c r="D11" s="116" t="s">
        <v>70</v>
      </c>
      <c r="E11" s="116" t="s">
        <v>86</v>
      </c>
      <c r="F11" s="116" t="s">
        <v>156</v>
      </c>
      <c r="G11" s="116" t="s">
        <v>269</v>
      </c>
      <c r="H11" s="116" t="s">
        <v>270</v>
      </c>
      <c r="I11" s="23">
        <v>606900</v>
      </c>
      <c r="J11" s="23"/>
      <c r="K11" s="23"/>
      <c r="L11" s="23"/>
      <c r="M11" s="23"/>
      <c r="N11" s="23"/>
      <c r="O11" s="23"/>
      <c r="P11" s="23"/>
      <c r="Q11" s="23"/>
      <c r="R11" s="23">
        <v>606900</v>
      </c>
      <c r="S11" s="23"/>
      <c r="T11" s="23"/>
      <c r="U11" s="23"/>
      <c r="V11" s="23"/>
      <c r="W11" s="23">
        <v>606900</v>
      </c>
    </row>
    <row r="12" ht="18.75" customHeight="1" spans="1:23">
      <c r="A12" s="117"/>
      <c r="B12" s="117"/>
      <c r="C12" s="21" t="s">
        <v>271</v>
      </c>
      <c r="D12" s="117"/>
      <c r="E12" s="117"/>
      <c r="F12" s="117"/>
      <c r="G12" s="117"/>
      <c r="H12" s="117"/>
      <c r="I12" s="23">
        <v>50000</v>
      </c>
      <c r="J12" s="23"/>
      <c r="K12" s="23"/>
      <c r="L12" s="23"/>
      <c r="M12" s="23"/>
      <c r="N12" s="23"/>
      <c r="O12" s="23"/>
      <c r="P12" s="23"/>
      <c r="Q12" s="23"/>
      <c r="R12" s="23">
        <v>50000</v>
      </c>
      <c r="S12" s="23"/>
      <c r="T12" s="23"/>
      <c r="U12" s="23"/>
      <c r="V12" s="23"/>
      <c r="W12" s="23">
        <v>50000</v>
      </c>
    </row>
    <row r="13" ht="18.75" customHeight="1" spans="1:23">
      <c r="A13" s="116" t="s">
        <v>267</v>
      </c>
      <c r="B13" s="116" t="s">
        <v>272</v>
      </c>
      <c r="C13" s="21" t="s">
        <v>271</v>
      </c>
      <c r="D13" s="116" t="s">
        <v>70</v>
      </c>
      <c r="E13" s="116" t="s">
        <v>86</v>
      </c>
      <c r="F13" s="116" t="s">
        <v>156</v>
      </c>
      <c r="G13" s="116" t="s">
        <v>236</v>
      </c>
      <c r="H13" s="116" t="s">
        <v>237</v>
      </c>
      <c r="I13" s="23">
        <v>50000</v>
      </c>
      <c r="J13" s="23"/>
      <c r="K13" s="23"/>
      <c r="L13" s="23"/>
      <c r="M13" s="23"/>
      <c r="N13" s="23"/>
      <c r="O13" s="23"/>
      <c r="P13" s="23"/>
      <c r="Q13" s="23"/>
      <c r="R13" s="23">
        <v>50000</v>
      </c>
      <c r="S13" s="23"/>
      <c r="T13" s="23"/>
      <c r="U13" s="23"/>
      <c r="V13" s="23"/>
      <c r="W13" s="23">
        <v>50000</v>
      </c>
    </row>
    <row r="14" ht="18.75" customHeight="1" spans="1:23">
      <c r="A14" s="117"/>
      <c r="B14" s="117"/>
      <c r="C14" s="21" t="s">
        <v>273</v>
      </c>
      <c r="D14" s="117"/>
      <c r="E14" s="117"/>
      <c r="F14" s="117"/>
      <c r="G14" s="117"/>
      <c r="H14" s="117"/>
      <c r="I14" s="23">
        <v>126360</v>
      </c>
      <c r="J14" s="23">
        <v>126360</v>
      </c>
      <c r="K14" s="23">
        <v>126360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6" t="s">
        <v>274</v>
      </c>
      <c r="B15" s="116" t="s">
        <v>275</v>
      </c>
      <c r="C15" s="21" t="s">
        <v>273</v>
      </c>
      <c r="D15" s="116" t="s">
        <v>70</v>
      </c>
      <c r="E15" s="116" t="s">
        <v>86</v>
      </c>
      <c r="F15" s="116" t="s">
        <v>156</v>
      </c>
      <c r="G15" s="116" t="s">
        <v>276</v>
      </c>
      <c r="H15" s="116" t="s">
        <v>277</v>
      </c>
      <c r="I15" s="23">
        <v>126360</v>
      </c>
      <c r="J15" s="23">
        <v>126360</v>
      </c>
      <c r="K15" s="23">
        <v>126360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7"/>
      <c r="B16" s="117"/>
      <c r="C16" s="21" t="s">
        <v>278</v>
      </c>
      <c r="D16" s="117"/>
      <c r="E16" s="117"/>
      <c r="F16" s="117"/>
      <c r="G16" s="117"/>
      <c r="H16" s="117"/>
      <c r="I16" s="23">
        <v>2000</v>
      </c>
      <c r="J16" s="23"/>
      <c r="K16" s="23"/>
      <c r="L16" s="23"/>
      <c r="M16" s="23"/>
      <c r="N16" s="23"/>
      <c r="O16" s="23"/>
      <c r="P16" s="23"/>
      <c r="Q16" s="23"/>
      <c r="R16" s="23">
        <v>2000</v>
      </c>
      <c r="S16" s="23"/>
      <c r="T16" s="23"/>
      <c r="U16" s="23"/>
      <c r="V16" s="23"/>
      <c r="W16" s="23">
        <v>2000</v>
      </c>
    </row>
    <row r="17" ht="18.75" customHeight="1" spans="1:23">
      <c r="A17" s="116" t="s">
        <v>267</v>
      </c>
      <c r="B17" s="116" t="s">
        <v>279</v>
      </c>
      <c r="C17" s="21" t="s">
        <v>278</v>
      </c>
      <c r="D17" s="116" t="s">
        <v>70</v>
      </c>
      <c r="E17" s="116" t="s">
        <v>107</v>
      </c>
      <c r="F17" s="116" t="s">
        <v>82</v>
      </c>
      <c r="G17" s="116" t="s">
        <v>236</v>
      </c>
      <c r="H17" s="116" t="s">
        <v>237</v>
      </c>
      <c r="I17" s="23">
        <v>2000</v>
      </c>
      <c r="J17" s="23"/>
      <c r="K17" s="23"/>
      <c r="L17" s="23"/>
      <c r="M17" s="23"/>
      <c r="N17" s="23"/>
      <c r="O17" s="23"/>
      <c r="P17" s="23"/>
      <c r="Q17" s="23"/>
      <c r="R17" s="23">
        <v>2000</v>
      </c>
      <c r="S17" s="23"/>
      <c r="T17" s="23"/>
      <c r="U17" s="23"/>
      <c r="V17" s="23"/>
      <c r="W17" s="23">
        <v>2000</v>
      </c>
    </row>
    <row r="18" ht="18.75" customHeight="1" spans="1:23">
      <c r="A18" s="117"/>
      <c r="B18" s="117"/>
      <c r="C18" s="21" t="s">
        <v>280</v>
      </c>
      <c r="D18" s="117"/>
      <c r="E18" s="117"/>
      <c r="F18" s="117"/>
      <c r="G18" s="117"/>
      <c r="H18" s="117"/>
      <c r="I18" s="23">
        <v>2721400</v>
      </c>
      <c r="J18" s="23"/>
      <c r="K18" s="23"/>
      <c r="L18" s="23"/>
      <c r="M18" s="23"/>
      <c r="N18" s="23"/>
      <c r="O18" s="23"/>
      <c r="P18" s="23"/>
      <c r="Q18" s="23"/>
      <c r="R18" s="23">
        <v>2721400</v>
      </c>
      <c r="S18" s="23"/>
      <c r="T18" s="23"/>
      <c r="U18" s="23"/>
      <c r="V18" s="23"/>
      <c r="W18" s="23">
        <v>2721400</v>
      </c>
    </row>
    <row r="19" ht="18.75" customHeight="1" spans="1:23">
      <c r="A19" s="116" t="s">
        <v>274</v>
      </c>
      <c r="B19" s="116" t="s">
        <v>281</v>
      </c>
      <c r="C19" s="21" t="s">
        <v>280</v>
      </c>
      <c r="D19" s="116" t="s">
        <v>70</v>
      </c>
      <c r="E19" s="116" t="s">
        <v>107</v>
      </c>
      <c r="F19" s="116" t="s">
        <v>82</v>
      </c>
      <c r="G19" s="116" t="s">
        <v>251</v>
      </c>
      <c r="H19" s="116" t="s">
        <v>252</v>
      </c>
      <c r="I19" s="23">
        <v>2721400</v>
      </c>
      <c r="J19" s="23"/>
      <c r="K19" s="23"/>
      <c r="L19" s="23"/>
      <c r="M19" s="23"/>
      <c r="N19" s="23"/>
      <c r="O19" s="23"/>
      <c r="P19" s="23"/>
      <c r="Q19" s="23"/>
      <c r="R19" s="23">
        <v>2721400</v>
      </c>
      <c r="S19" s="23"/>
      <c r="T19" s="23"/>
      <c r="U19" s="23"/>
      <c r="V19" s="23"/>
      <c r="W19" s="23">
        <v>2721400</v>
      </c>
    </row>
    <row r="20" ht="18.75" customHeight="1" spans="1:23">
      <c r="A20" s="33" t="s">
        <v>108</v>
      </c>
      <c r="B20" s="34"/>
      <c r="C20" s="34"/>
      <c r="D20" s="34"/>
      <c r="E20" s="34"/>
      <c r="F20" s="34"/>
      <c r="G20" s="34"/>
      <c r="H20" s="35"/>
      <c r="I20" s="23">
        <v>3613760</v>
      </c>
      <c r="J20" s="23">
        <v>126360</v>
      </c>
      <c r="K20" s="23">
        <v>126360</v>
      </c>
      <c r="L20" s="23"/>
      <c r="M20" s="23"/>
      <c r="N20" s="23"/>
      <c r="O20" s="23"/>
      <c r="P20" s="23"/>
      <c r="Q20" s="23"/>
      <c r="R20" s="23">
        <v>3487400</v>
      </c>
      <c r="S20" s="23"/>
      <c r="T20" s="23"/>
      <c r="U20" s="23"/>
      <c r="V20" s="23"/>
      <c r="W20" s="23">
        <v>3487400</v>
      </c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4"/>
  <sheetViews>
    <sheetView showZeros="0" workbookViewId="0">
      <selection activeCell="A1" sqref="A1"/>
    </sheetView>
  </sheetViews>
  <sheetFormatPr defaultColWidth="9.14583333333333" defaultRowHeight="12" customHeight="1"/>
  <cols>
    <col min="1" max="1" width="34.28125" customWidth="1"/>
    <col min="2" max="2" width="48" customWidth="1"/>
    <col min="3" max="5" width="18.28125" customWidth="1"/>
    <col min="6" max="6" width="12" customWidth="1"/>
    <col min="7" max="7" width="17" customWidth="1"/>
    <col min="8" max="9" width="12" customWidth="1"/>
    <col min="10" max="10" width="27.5729166666667" customWidth="1"/>
  </cols>
  <sheetData>
    <row r="1" ht="15" customHeight="1" spans="10:10">
      <c r="J1" s="84" t="s">
        <v>282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"单位名称："&amp;"耿马傣族佤族自治县勐永中学"</f>
        <v>单位名称：耿马傣族佤族自治县勐永中学</v>
      </c>
      <c r="B3" s="3"/>
      <c r="C3" s="3"/>
      <c r="D3" s="3"/>
      <c r="E3" s="3"/>
      <c r="F3" s="36"/>
      <c r="G3" s="3"/>
      <c r="H3" s="36"/>
    </row>
    <row r="4" ht="18.75" customHeight="1" spans="1:10">
      <c r="A4" s="45" t="s">
        <v>283</v>
      </c>
      <c r="B4" s="45" t="s">
        <v>284</v>
      </c>
      <c r="C4" s="45" t="s">
        <v>285</v>
      </c>
      <c r="D4" s="45" t="s">
        <v>286</v>
      </c>
      <c r="E4" s="45" t="s">
        <v>287</v>
      </c>
      <c r="F4" s="51" t="s">
        <v>288</v>
      </c>
      <c r="G4" s="45" t="s">
        <v>289</v>
      </c>
      <c r="H4" s="51" t="s">
        <v>290</v>
      </c>
      <c r="I4" s="51" t="s">
        <v>291</v>
      </c>
      <c r="J4" s="45" t="s">
        <v>292</v>
      </c>
    </row>
    <row r="5" ht="18.75" customHeight="1" spans="1:10">
      <c r="A5" s="113">
        <v>1</v>
      </c>
      <c r="B5" s="113">
        <v>2</v>
      </c>
      <c r="C5" s="113">
        <v>3</v>
      </c>
      <c r="D5" s="113">
        <v>4</v>
      </c>
      <c r="E5" s="113">
        <v>5</v>
      </c>
      <c r="F5" s="113">
        <v>6</v>
      </c>
      <c r="G5" s="113">
        <v>7</v>
      </c>
      <c r="H5" s="113">
        <v>8</v>
      </c>
      <c r="I5" s="113">
        <v>9</v>
      </c>
      <c r="J5" s="113">
        <v>10</v>
      </c>
    </row>
    <row r="6" ht="18.75" customHeight="1" spans="1:10">
      <c r="A6" s="32" t="s">
        <v>70</v>
      </c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01" t="s">
        <v>278</v>
      </c>
      <c r="B7" s="21" t="s">
        <v>293</v>
      </c>
      <c r="C7" s="21" t="s">
        <v>294</v>
      </c>
      <c r="D7" s="21" t="s">
        <v>295</v>
      </c>
      <c r="E7" s="32" t="s">
        <v>296</v>
      </c>
      <c r="F7" s="21" t="s">
        <v>297</v>
      </c>
      <c r="G7" s="32" t="s">
        <v>298</v>
      </c>
      <c r="H7" s="21" t="s">
        <v>299</v>
      </c>
      <c r="I7" s="21" t="s">
        <v>300</v>
      </c>
      <c r="J7" s="32" t="s">
        <v>301</v>
      </c>
    </row>
    <row r="8" ht="18.75" customHeight="1" spans="1:10">
      <c r="A8" s="201" t="s">
        <v>278</v>
      </c>
      <c r="B8" s="21" t="s">
        <v>293</v>
      </c>
      <c r="C8" s="21" t="s">
        <v>294</v>
      </c>
      <c r="D8" s="21" t="s">
        <v>295</v>
      </c>
      <c r="E8" s="32" t="s">
        <v>302</v>
      </c>
      <c r="F8" s="21" t="s">
        <v>297</v>
      </c>
      <c r="G8" s="32" t="s">
        <v>303</v>
      </c>
      <c r="H8" s="21" t="s">
        <v>299</v>
      </c>
      <c r="I8" s="21" t="s">
        <v>300</v>
      </c>
      <c r="J8" s="32" t="s">
        <v>301</v>
      </c>
    </row>
    <row r="9" ht="18.75" customHeight="1" spans="1:10">
      <c r="A9" s="201" t="s">
        <v>278</v>
      </c>
      <c r="B9" s="21" t="s">
        <v>293</v>
      </c>
      <c r="C9" s="21" t="s">
        <v>294</v>
      </c>
      <c r="D9" s="21" t="s">
        <v>304</v>
      </c>
      <c r="E9" s="32" t="s">
        <v>305</v>
      </c>
      <c r="F9" s="21" t="s">
        <v>297</v>
      </c>
      <c r="G9" s="32" t="s">
        <v>306</v>
      </c>
      <c r="H9" s="21" t="s">
        <v>307</v>
      </c>
      <c r="I9" s="21" t="s">
        <v>300</v>
      </c>
      <c r="J9" s="32" t="s">
        <v>301</v>
      </c>
    </row>
    <row r="10" ht="18.75" customHeight="1" spans="1:10">
      <c r="A10" s="201" t="s">
        <v>278</v>
      </c>
      <c r="B10" s="21" t="s">
        <v>293</v>
      </c>
      <c r="C10" s="21" t="s">
        <v>294</v>
      </c>
      <c r="D10" s="21" t="s">
        <v>308</v>
      </c>
      <c r="E10" s="32" t="s">
        <v>309</v>
      </c>
      <c r="F10" s="21" t="s">
        <v>297</v>
      </c>
      <c r="G10" s="32" t="s">
        <v>310</v>
      </c>
      <c r="H10" s="21" t="s">
        <v>307</v>
      </c>
      <c r="I10" s="21" t="s">
        <v>300</v>
      </c>
      <c r="J10" s="32" t="s">
        <v>301</v>
      </c>
    </row>
    <row r="11" ht="18.75" customHeight="1" spans="1:10">
      <c r="A11" s="201" t="s">
        <v>278</v>
      </c>
      <c r="B11" s="21" t="s">
        <v>293</v>
      </c>
      <c r="C11" s="21" t="s">
        <v>294</v>
      </c>
      <c r="D11" s="21" t="s">
        <v>311</v>
      </c>
      <c r="E11" s="32" t="s">
        <v>312</v>
      </c>
      <c r="F11" s="21" t="s">
        <v>313</v>
      </c>
      <c r="G11" s="32" t="s">
        <v>314</v>
      </c>
      <c r="H11" s="21" t="s">
        <v>315</v>
      </c>
      <c r="I11" s="21" t="s">
        <v>300</v>
      </c>
      <c r="J11" s="32" t="s">
        <v>301</v>
      </c>
    </row>
    <row r="12" ht="18.75" customHeight="1" spans="1:10">
      <c r="A12" s="201" t="s">
        <v>278</v>
      </c>
      <c r="B12" s="21" t="s">
        <v>293</v>
      </c>
      <c r="C12" s="21" t="s">
        <v>316</v>
      </c>
      <c r="D12" s="21" t="s">
        <v>317</v>
      </c>
      <c r="E12" s="32" t="s">
        <v>318</v>
      </c>
      <c r="F12" s="21" t="s">
        <v>313</v>
      </c>
      <c r="G12" s="32" t="s">
        <v>319</v>
      </c>
      <c r="H12" s="21"/>
      <c r="I12" s="21" t="s">
        <v>320</v>
      </c>
      <c r="J12" s="32" t="s">
        <v>321</v>
      </c>
    </row>
    <row r="13" ht="18.75" customHeight="1" spans="1:10">
      <c r="A13" s="201" t="s">
        <v>278</v>
      </c>
      <c r="B13" s="21" t="s">
        <v>293</v>
      </c>
      <c r="C13" s="21" t="s">
        <v>316</v>
      </c>
      <c r="D13" s="21" t="s">
        <v>322</v>
      </c>
      <c r="E13" s="32" t="s">
        <v>323</v>
      </c>
      <c r="F13" s="21" t="s">
        <v>313</v>
      </c>
      <c r="G13" s="32" t="s">
        <v>323</v>
      </c>
      <c r="H13" s="21"/>
      <c r="I13" s="21" t="s">
        <v>320</v>
      </c>
      <c r="J13" s="32" t="s">
        <v>321</v>
      </c>
    </row>
    <row r="14" ht="18.75" customHeight="1" spans="1:10">
      <c r="A14" s="201" t="s">
        <v>278</v>
      </c>
      <c r="B14" s="21" t="s">
        <v>293</v>
      </c>
      <c r="C14" s="21" t="s">
        <v>324</v>
      </c>
      <c r="D14" s="21" t="s">
        <v>325</v>
      </c>
      <c r="E14" s="32" t="s">
        <v>326</v>
      </c>
      <c r="F14" s="21" t="s">
        <v>297</v>
      </c>
      <c r="G14" s="32" t="s">
        <v>306</v>
      </c>
      <c r="H14" s="21" t="s">
        <v>307</v>
      </c>
      <c r="I14" s="21" t="s">
        <v>300</v>
      </c>
      <c r="J14" s="32" t="s">
        <v>152</v>
      </c>
    </row>
    <row r="15" ht="18.75" customHeight="1" spans="1:10">
      <c r="A15" s="201" t="s">
        <v>278</v>
      </c>
      <c r="B15" s="21" t="s">
        <v>293</v>
      </c>
      <c r="C15" s="21" t="s">
        <v>324</v>
      </c>
      <c r="D15" s="21" t="s">
        <v>325</v>
      </c>
      <c r="E15" s="32" t="s">
        <v>327</v>
      </c>
      <c r="F15" s="21" t="s">
        <v>297</v>
      </c>
      <c r="G15" s="32" t="s">
        <v>306</v>
      </c>
      <c r="H15" s="21" t="s">
        <v>307</v>
      </c>
      <c r="I15" s="21" t="s">
        <v>300</v>
      </c>
      <c r="J15" s="32" t="s">
        <v>152</v>
      </c>
    </row>
    <row r="16" ht="18.75" customHeight="1" spans="1:10">
      <c r="A16" s="201" t="s">
        <v>271</v>
      </c>
      <c r="B16" s="21" t="s">
        <v>328</v>
      </c>
      <c r="C16" s="21" t="s">
        <v>294</v>
      </c>
      <c r="D16" s="21" t="s">
        <v>295</v>
      </c>
      <c r="E16" s="32" t="s">
        <v>329</v>
      </c>
      <c r="F16" s="21" t="s">
        <v>313</v>
      </c>
      <c r="G16" s="32" t="s">
        <v>330</v>
      </c>
      <c r="H16" s="21" t="s">
        <v>331</v>
      </c>
      <c r="I16" s="21" t="s">
        <v>300</v>
      </c>
      <c r="J16" s="32" t="s">
        <v>271</v>
      </c>
    </row>
    <row r="17" ht="18.75" customHeight="1" spans="1:10">
      <c r="A17" s="201" t="s">
        <v>271</v>
      </c>
      <c r="B17" s="21" t="s">
        <v>328</v>
      </c>
      <c r="C17" s="21" t="s">
        <v>294</v>
      </c>
      <c r="D17" s="21" t="s">
        <v>295</v>
      </c>
      <c r="E17" s="32" t="s">
        <v>332</v>
      </c>
      <c r="F17" s="21" t="s">
        <v>297</v>
      </c>
      <c r="G17" s="32" t="s">
        <v>333</v>
      </c>
      <c r="H17" s="21" t="s">
        <v>299</v>
      </c>
      <c r="I17" s="21" t="s">
        <v>300</v>
      </c>
      <c r="J17" s="32" t="s">
        <v>271</v>
      </c>
    </row>
    <row r="18" ht="18.75" customHeight="1" spans="1:10">
      <c r="A18" s="201" t="s">
        <v>271</v>
      </c>
      <c r="B18" s="21" t="s">
        <v>328</v>
      </c>
      <c r="C18" s="21" t="s">
        <v>294</v>
      </c>
      <c r="D18" s="21" t="s">
        <v>304</v>
      </c>
      <c r="E18" s="32" t="s">
        <v>334</v>
      </c>
      <c r="F18" s="21" t="s">
        <v>313</v>
      </c>
      <c r="G18" s="32" t="s">
        <v>335</v>
      </c>
      <c r="H18" s="21" t="s">
        <v>307</v>
      </c>
      <c r="I18" s="21" t="s">
        <v>300</v>
      </c>
      <c r="J18" s="32" t="s">
        <v>271</v>
      </c>
    </row>
    <row r="19" ht="18.75" customHeight="1" spans="1:10">
      <c r="A19" s="201" t="s">
        <v>271</v>
      </c>
      <c r="B19" s="21" t="s">
        <v>328</v>
      </c>
      <c r="C19" s="21" t="s">
        <v>294</v>
      </c>
      <c r="D19" s="21" t="s">
        <v>308</v>
      </c>
      <c r="E19" s="32" t="s">
        <v>336</v>
      </c>
      <c r="F19" s="21" t="s">
        <v>313</v>
      </c>
      <c r="G19" s="32" t="s">
        <v>335</v>
      </c>
      <c r="H19" s="21" t="s">
        <v>307</v>
      </c>
      <c r="I19" s="21" t="s">
        <v>300</v>
      </c>
      <c r="J19" s="32" t="s">
        <v>271</v>
      </c>
    </row>
    <row r="20" ht="18.75" customHeight="1" spans="1:10">
      <c r="A20" s="201" t="s">
        <v>271</v>
      </c>
      <c r="B20" s="21" t="s">
        <v>328</v>
      </c>
      <c r="C20" s="21" t="s">
        <v>316</v>
      </c>
      <c r="D20" s="21" t="s">
        <v>317</v>
      </c>
      <c r="E20" s="32" t="s">
        <v>337</v>
      </c>
      <c r="F20" s="21" t="s">
        <v>313</v>
      </c>
      <c r="G20" s="32" t="s">
        <v>338</v>
      </c>
      <c r="H20" s="21" t="s">
        <v>338</v>
      </c>
      <c r="I20" s="21" t="s">
        <v>300</v>
      </c>
      <c r="J20" s="32" t="s">
        <v>271</v>
      </c>
    </row>
    <row r="21" ht="18.75" customHeight="1" spans="1:10">
      <c r="A21" s="201" t="s">
        <v>271</v>
      </c>
      <c r="B21" s="21" t="s">
        <v>328</v>
      </c>
      <c r="C21" s="21" t="s">
        <v>324</v>
      </c>
      <c r="D21" s="21" t="s">
        <v>325</v>
      </c>
      <c r="E21" s="32" t="s">
        <v>339</v>
      </c>
      <c r="F21" s="21" t="s">
        <v>297</v>
      </c>
      <c r="G21" s="32" t="s">
        <v>310</v>
      </c>
      <c r="H21" s="21" t="s">
        <v>307</v>
      </c>
      <c r="I21" s="21" t="s">
        <v>300</v>
      </c>
      <c r="J21" s="32" t="s">
        <v>271</v>
      </c>
    </row>
    <row r="22" ht="18.75" customHeight="1" spans="1:10">
      <c r="A22" s="201" t="s">
        <v>273</v>
      </c>
      <c r="B22" s="21" t="s">
        <v>340</v>
      </c>
      <c r="C22" s="21" t="s">
        <v>294</v>
      </c>
      <c r="D22" s="21" t="s">
        <v>295</v>
      </c>
      <c r="E22" s="32" t="s">
        <v>341</v>
      </c>
      <c r="F22" s="21" t="s">
        <v>313</v>
      </c>
      <c r="G22" s="32" t="s">
        <v>342</v>
      </c>
      <c r="H22" s="21" t="s">
        <v>299</v>
      </c>
      <c r="I22" s="21" t="s">
        <v>300</v>
      </c>
      <c r="J22" s="32" t="s">
        <v>301</v>
      </c>
    </row>
    <row r="23" ht="18.75" customHeight="1" spans="1:10">
      <c r="A23" s="201" t="s">
        <v>273</v>
      </c>
      <c r="B23" s="21" t="s">
        <v>340</v>
      </c>
      <c r="C23" s="21" t="s">
        <v>294</v>
      </c>
      <c r="D23" s="21" t="s">
        <v>295</v>
      </c>
      <c r="E23" s="32" t="s">
        <v>343</v>
      </c>
      <c r="F23" s="21" t="s">
        <v>313</v>
      </c>
      <c r="G23" s="32" t="s">
        <v>344</v>
      </c>
      <c r="H23" s="21" t="s">
        <v>299</v>
      </c>
      <c r="I23" s="21" t="s">
        <v>300</v>
      </c>
      <c r="J23" s="32" t="s">
        <v>301</v>
      </c>
    </row>
    <row r="24" ht="18.75" customHeight="1" spans="1:10">
      <c r="A24" s="201" t="s">
        <v>273</v>
      </c>
      <c r="B24" s="21" t="s">
        <v>340</v>
      </c>
      <c r="C24" s="21" t="s">
        <v>294</v>
      </c>
      <c r="D24" s="21" t="s">
        <v>304</v>
      </c>
      <c r="E24" s="32" t="s">
        <v>345</v>
      </c>
      <c r="F24" s="21" t="s">
        <v>313</v>
      </c>
      <c r="G24" s="32" t="s">
        <v>335</v>
      </c>
      <c r="H24" s="21" t="s">
        <v>307</v>
      </c>
      <c r="I24" s="21" t="s">
        <v>300</v>
      </c>
      <c r="J24" s="32" t="s">
        <v>301</v>
      </c>
    </row>
    <row r="25" ht="18.75" customHeight="1" spans="1:10">
      <c r="A25" s="201" t="s">
        <v>273</v>
      </c>
      <c r="B25" s="21" t="s">
        <v>340</v>
      </c>
      <c r="C25" s="21" t="s">
        <v>294</v>
      </c>
      <c r="D25" s="21" t="s">
        <v>308</v>
      </c>
      <c r="E25" s="32" t="s">
        <v>309</v>
      </c>
      <c r="F25" s="21" t="s">
        <v>297</v>
      </c>
      <c r="G25" s="32" t="s">
        <v>310</v>
      </c>
      <c r="H25" s="21" t="s">
        <v>307</v>
      </c>
      <c r="I25" s="21" t="s">
        <v>300</v>
      </c>
      <c r="J25" s="32" t="s">
        <v>301</v>
      </c>
    </row>
    <row r="26" ht="18.75" customHeight="1" spans="1:10">
      <c r="A26" s="201" t="s">
        <v>273</v>
      </c>
      <c r="B26" s="21" t="s">
        <v>340</v>
      </c>
      <c r="C26" s="21" t="s">
        <v>294</v>
      </c>
      <c r="D26" s="21" t="s">
        <v>311</v>
      </c>
      <c r="E26" s="32" t="s">
        <v>312</v>
      </c>
      <c r="F26" s="21" t="s">
        <v>313</v>
      </c>
      <c r="G26" s="32" t="s">
        <v>346</v>
      </c>
      <c r="H26" s="21" t="s">
        <v>315</v>
      </c>
      <c r="I26" s="21" t="s">
        <v>300</v>
      </c>
      <c r="J26" s="32" t="s">
        <v>301</v>
      </c>
    </row>
    <row r="27" ht="18.75" customHeight="1" spans="1:10">
      <c r="A27" s="201" t="s">
        <v>273</v>
      </c>
      <c r="B27" s="21" t="s">
        <v>340</v>
      </c>
      <c r="C27" s="21" t="s">
        <v>316</v>
      </c>
      <c r="D27" s="21" t="s">
        <v>317</v>
      </c>
      <c r="E27" s="32" t="s">
        <v>347</v>
      </c>
      <c r="F27" s="21" t="s">
        <v>297</v>
      </c>
      <c r="G27" s="32" t="s">
        <v>306</v>
      </c>
      <c r="H27" s="21" t="s">
        <v>307</v>
      </c>
      <c r="I27" s="21" t="s">
        <v>300</v>
      </c>
      <c r="J27" s="32" t="s">
        <v>321</v>
      </c>
    </row>
    <row r="28" ht="18.75" customHeight="1" spans="1:10">
      <c r="A28" s="201" t="s">
        <v>273</v>
      </c>
      <c r="B28" s="21" t="s">
        <v>340</v>
      </c>
      <c r="C28" s="21" t="s">
        <v>316</v>
      </c>
      <c r="D28" s="21" t="s">
        <v>322</v>
      </c>
      <c r="E28" s="32" t="s">
        <v>348</v>
      </c>
      <c r="F28" s="21" t="s">
        <v>297</v>
      </c>
      <c r="G28" s="32" t="s">
        <v>310</v>
      </c>
      <c r="H28" s="21" t="s">
        <v>307</v>
      </c>
      <c r="I28" s="21" t="s">
        <v>300</v>
      </c>
      <c r="J28" s="32" t="s">
        <v>321</v>
      </c>
    </row>
    <row r="29" ht="18.75" customHeight="1" spans="1:10">
      <c r="A29" s="201" t="s">
        <v>273</v>
      </c>
      <c r="B29" s="21" t="s">
        <v>340</v>
      </c>
      <c r="C29" s="21" t="s">
        <v>324</v>
      </c>
      <c r="D29" s="21" t="s">
        <v>325</v>
      </c>
      <c r="E29" s="32" t="s">
        <v>326</v>
      </c>
      <c r="F29" s="21" t="s">
        <v>297</v>
      </c>
      <c r="G29" s="32" t="s">
        <v>310</v>
      </c>
      <c r="H29" s="21" t="s">
        <v>307</v>
      </c>
      <c r="I29" s="21" t="s">
        <v>300</v>
      </c>
      <c r="J29" s="32" t="s">
        <v>152</v>
      </c>
    </row>
    <row r="30" ht="18.75" customHeight="1" spans="1:10">
      <c r="A30" s="201" t="s">
        <v>273</v>
      </c>
      <c r="B30" s="21" t="s">
        <v>340</v>
      </c>
      <c r="C30" s="21" t="s">
        <v>324</v>
      </c>
      <c r="D30" s="21" t="s">
        <v>325</v>
      </c>
      <c r="E30" s="32" t="s">
        <v>349</v>
      </c>
      <c r="F30" s="21" t="s">
        <v>297</v>
      </c>
      <c r="G30" s="32" t="s">
        <v>310</v>
      </c>
      <c r="H30" s="21" t="s">
        <v>307</v>
      </c>
      <c r="I30" s="21" t="s">
        <v>300</v>
      </c>
      <c r="J30" s="32" t="s">
        <v>152</v>
      </c>
    </row>
    <row r="31" ht="18.75" customHeight="1" spans="1:10">
      <c r="A31" s="201" t="s">
        <v>266</v>
      </c>
      <c r="B31" s="21" t="s">
        <v>350</v>
      </c>
      <c r="C31" s="21" t="s">
        <v>294</v>
      </c>
      <c r="D31" s="21" t="s">
        <v>295</v>
      </c>
      <c r="E31" s="32" t="s">
        <v>351</v>
      </c>
      <c r="F31" s="21" t="s">
        <v>297</v>
      </c>
      <c r="G31" s="32" t="s">
        <v>352</v>
      </c>
      <c r="H31" s="21" t="s">
        <v>299</v>
      </c>
      <c r="I31" s="21" t="s">
        <v>300</v>
      </c>
      <c r="J31" s="32" t="s">
        <v>353</v>
      </c>
    </row>
    <row r="32" ht="18.75" customHeight="1" spans="1:10">
      <c r="A32" s="201" t="s">
        <v>266</v>
      </c>
      <c r="B32" s="21" t="s">
        <v>350</v>
      </c>
      <c r="C32" s="21" t="s">
        <v>294</v>
      </c>
      <c r="D32" s="21" t="s">
        <v>295</v>
      </c>
      <c r="E32" s="32" t="s">
        <v>354</v>
      </c>
      <c r="F32" s="21" t="s">
        <v>313</v>
      </c>
      <c r="G32" s="32" t="s">
        <v>355</v>
      </c>
      <c r="H32" s="21" t="s">
        <v>331</v>
      </c>
      <c r="I32" s="21" t="s">
        <v>300</v>
      </c>
      <c r="J32" s="32" t="s">
        <v>353</v>
      </c>
    </row>
    <row r="33" ht="18.75" customHeight="1" spans="1:10">
      <c r="A33" s="201" t="s">
        <v>266</v>
      </c>
      <c r="B33" s="21" t="s">
        <v>350</v>
      </c>
      <c r="C33" s="21" t="s">
        <v>294</v>
      </c>
      <c r="D33" s="21" t="s">
        <v>304</v>
      </c>
      <c r="E33" s="32" t="s">
        <v>356</v>
      </c>
      <c r="F33" s="21" t="s">
        <v>313</v>
      </c>
      <c r="G33" s="32" t="s">
        <v>335</v>
      </c>
      <c r="H33" s="21" t="s">
        <v>307</v>
      </c>
      <c r="I33" s="21" t="s">
        <v>300</v>
      </c>
      <c r="J33" s="32" t="s">
        <v>353</v>
      </c>
    </row>
    <row r="34" ht="18.75" customHeight="1" spans="1:10">
      <c r="A34" s="201" t="s">
        <v>266</v>
      </c>
      <c r="B34" s="21" t="s">
        <v>350</v>
      </c>
      <c r="C34" s="21" t="s">
        <v>294</v>
      </c>
      <c r="D34" s="21" t="s">
        <v>304</v>
      </c>
      <c r="E34" s="32" t="s">
        <v>357</v>
      </c>
      <c r="F34" s="21" t="s">
        <v>297</v>
      </c>
      <c r="G34" s="32" t="s">
        <v>335</v>
      </c>
      <c r="H34" s="21" t="s">
        <v>307</v>
      </c>
      <c r="I34" s="21" t="s">
        <v>300</v>
      </c>
      <c r="J34" s="32" t="s">
        <v>353</v>
      </c>
    </row>
    <row r="35" ht="18.75" customHeight="1" spans="1:10">
      <c r="A35" s="201" t="s">
        <v>266</v>
      </c>
      <c r="B35" s="21" t="s">
        <v>350</v>
      </c>
      <c r="C35" s="21" t="s">
        <v>294</v>
      </c>
      <c r="D35" s="21" t="s">
        <v>308</v>
      </c>
      <c r="E35" s="32" t="s">
        <v>358</v>
      </c>
      <c r="F35" s="21" t="s">
        <v>297</v>
      </c>
      <c r="G35" s="32" t="s">
        <v>359</v>
      </c>
      <c r="H35" s="21" t="s">
        <v>307</v>
      </c>
      <c r="I35" s="21" t="s">
        <v>300</v>
      </c>
      <c r="J35" s="32" t="s">
        <v>353</v>
      </c>
    </row>
    <row r="36" ht="18.75" customHeight="1" spans="1:10">
      <c r="A36" s="201" t="s">
        <v>266</v>
      </c>
      <c r="B36" s="21" t="s">
        <v>350</v>
      </c>
      <c r="C36" s="21" t="s">
        <v>316</v>
      </c>
      <c r="D36" s="21" t="s">
        <v>317</v>
      </c>
      <c r="E36" s="32" t="s">
        <v>360</v>
      </c>
      <c r="F36" s="21" t="s">
        <v>313</v>
      </c>
      <c r="G36" s="32" t="s">
        <v>338</v>
      </c>
      <c r="H36" s="21" t="s">
        <v>338</v>
      </c>
      <c r="I36" s="21" t="s">
        <v>300</v>
      </c>
      <c r="J36" s="32" t="s">
        <v>353</v>
      </c>
    </row>
    <row r="37" ht="18.75" customHeight="1" spans="1:10">
      <c r="A37" s="201" t="s">
        <v>266</v>
      </c>
      <c r="B37" s="21" t="s">
        <v>350</v>
      </c>
      <c r="C37" s="21" t="s">
        <v>316</v>
      </c>
      <c r="D37" s="21" t="s">
        <v>317</v>
      </c>
      <c r="E37" s="32" t="s">
        <v>361</v>
      </c>
      <c r="F37" s="21" t="s">
        <v>297</v>
      </c>
      <c r="G37" s="32" t="s">
        <v>310</v>
      </c>
      <c r="H37" s="21" t="s">
        <v>307</v>
      </c>
      <c r="I37" s="21" t="s">
        <v>300</v>
      </c>
      <c r="J37" s="32" t="s">
        <v>353</v>
      </c>
    </row>
    <row r="38" ht="18.75" customHeight="1" spans="1:10">
      <c r="A38" s="201" t="s">
        <v>266</v>
      </c>
      <c r="B38" s="21" t="s">
        <v>350</v>
      </c>
      <c r="C38" s="21" t="s">
        <v>324</v>
      </c>
      <c r="D38" s="21" t="s">
        <v>325</v>
      </c>
      <c r="E38" s="32" t="s">
        <v>326</v>
      </c>
      <c r="F38" s="21" t="s">
        <v>297</v>
      </c>
      <c r="G38" s="32" t="s">
        <v>310</v>
      </c>
      <c r="H38" s="21" t="s">
        <v>307</v>
      </c>
      <c r="I38" s="21" t="s">
        <v>300</v>
      </c>
      <c r="J38" s="32" t="s">
        <v>353</v>
      </c>
    </row>
    <row r="39" ht="18.75" customHeight="1" spans="1:10">
      <c r="A39" s="201" t="s">
        <v>266</v>
      </c>
      <c r="B39" s="21" t="s">
        <v>350</v>
      </c>
      <c r="C39" s="21" t="s">
        <v>324</v>
      </c>
      <c r="D39" s="21" t="s">
        <v>325</v>
      </c>
      <c r="E39" s="32" t="s">
        <v>349</v>
      </c>
      <c r="F39" s="21" t="s">
        <v>297</v>
      </c>
      <c r="G39" s="32" t="s">
        <v>310</v>
      </c>
      <c r="H39" s="21" t="s">
        <v>307</v>
      </c>
      <c r="I39" s="21" t="s">
        <v>300</v>
      </c>
      <c r="J39" s="32" t="s">
        <v>353</v>
      </c>
    </row>
    <row r="40" ht="18.75" customHeight="1" spans="1:10">
      <c r="A40" s="201" t="s">
        <v>280</v>
      </c>
      <c r="B40" s="21" t="s">
        <v>362</v>
      </c>
      <c r="C40" s="21" t="s">
        <v>294</v>
      </c>
      <c r="D40" s="21" t="s">
        <v>295</v>
      </c>
      <c r="E40" s="32" t="s">
        <v>363</v>
      </c>
      <c r="F40" s="21" t="s">
        <v>313</v>
      </c>
      <c r="G40" s="32" t="s">
        <v>364</v>
      </c>
      <c r="H40" s="21" t="s">
        <v>299</v>
      </c>
      <c r="I40" s="21" t="s">
        <v>300</v>
      </c>
      <c r="J40" s="32" t="s">
        <v>365</v>
      </c>
    </row>
    <row r="41" ht="18.75" customHeight="1" spans="1:10">
      <c r="A41" s="201" t="s">
        <v>280</v>
      </c>
      <c r="B41" s="21" t="s">
        <v>362</v>
      </c>
      <c r="C41" s="21" t="s">
        <v>294</v>
      </c>
      <c r="D41" s="21" t="s">
        <v>304</v>
      </c>
      <c r="E41" s="32" t="s">
        <v>366</v>
      </c>
      <c r="F41" s="21" t="s">
        <v>313</v>
      </c>
      <c r="G41" s="32" t="s">
        <v>367</v>
      </c>
      <c r="H41" s="21" t="s">
        <v>368</v>
      </c>
      <c r="I41" s="21" t="s">
        <v>300</v>
      </c>
      <c r="J41" s="32" t="s">
        <v>366</v>
      </c>
    </row>
    <row r="42" ht="18.75" customHeight="1" spans="1:10">
      <c r="A42" s="201" t="s">
        <v>280</v>
      </c>
      <c r="B42" s="21" t="s">
        <v>362</v>
      </c>
      <c r="C42" s="21" t="s">
        <v>294</v>
      </c>
      <c r="D42" s="21" t="s">
        <v>308</v>
      </c>
      <c r="E42" s="32" t="s">
        <v>369</v>
      </c>
      <c r="F42" s="21" t="s">
        <v>313</v>
      </c>
      <c r="G42" s="32" t="s">
        <v>150</v>
      </c>
      <c r="H42" s="21" t="s">
        <v>370</v>
      </c>
      <c r="I42" s="21" t="s">
        <v>300</v>
      </c>
      <c r="J42" s="32" t="s">
        <v>371</v>
      </c>
    </row>
    <row r="43" ht="18.75" customHeight="1" spans="1:10">
      <c r="A43" s="201" t="s">
        <v>280</v>
      </c>
      <c r="B43" s="21" t="s">
        <v>362</v>
      </c>
      <c r="C43" s="21" t="s">
        <v>316</v>
      </c>
      <c r="D43" s="21" t="s">
        <v>322</v>
      </c>
      <c r="E43" s="32" t="s">
        <v>372</v>
      </c>
      <c r="F43" s="21" t="s">
        <v>297</v>
      </c>
      <c r="G43" s="32" t="s">
        <v>359</v>
      </c>
      <c r="H43" s="21" t="s">
        <v>307</v>
      </c>
      <c r="I43" s="21" t="s">
        <v>320</v>
      </c>
      <c r="J43" s="32" t="s">
        <v>372</v>
      </c>
    </row>
    <row r="44" ht="18.75" customHeight="1" spans="1:10">
      <c r="A44" s="201" t="s">
        <v>280</v>
      </c>
      <c r="B44" s="21" t="s">
        <v>362</v>
      </c>
      <c r="C44" s="21" t="s">
        <v>324</v>
      </c>
      <c r="D44" s="21" t="s">
        <v>325</v>
      </c>
      <c r="E44" s="32" t="s">
        <v>373</v>
      </c>
      <c r="F44" s="21" t="s">
        <v>297</v>
      </c>
      <c r="G44" s="32" t="s">
        <v>374</v>
      </c>
      <c r="H44" s="21" t="s">
        <v>307</v>
      </c>
      <c r="I44" s="21" t="s">
        <v>320</v>
      </c>
      <c r="J44" s="32" t="s">
        <v>375</v>
      </c>
    </row>
  </sheetData>
  <mergeCells count="12">
    <mergeCell ref="A2:J2"/>
    <mergeCell ref="A3:H3"/>
    <mergeCell ref="A7:A15"/>
    <mergeCell ref="A16:A21"/>
    <mergeCell ref="A22:A30"/>
    <mergeCell ref="A31:A39"/>
    <mergeCell ref="A40:A44"/>
    <mergeCell ref="B7:B15"/>
    <mergeCell ref="B16:B21"/>
    <mergeCell ref="B22:B30"/>
    <mergeCell ref="B31:B39"/>
    <mergeCell ref="B40:B4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13" sqref="B13"/>
    </sheetView>
  </sheetViews>
  <sheetFormatPr defaultColWidth="9.14583333333333" defaultRowHeight="14.25" customHeight="1" outlineLevelCol="5"/>
  <cols>
    <col min="1" max="1" width="32.1458333333333" customWidth="1"/>
    <col min="2" max="2" width="16.8541666666667" customWidth="1"/>
    <col min="3" max="3" width="32.1458333333333" customWidth="1"/>
    <col min="4" max="6" width="28.5729166666667" customWidth="1"/>
  </cols>
  <sheetData>
    <row r="1" ht="15" customHeight="1" spans="1:6">
      <c r="A1" s="96">
        <v>1</v>
      </c>
      <c r="B1" s="97">
        <v>0</v>
      </c>
      <c r="C1" s="96">
        <v>1</v>
      </c>
      <c r="D1" s="98"/>
      <c r="E1" s="98"/>
      <c r="F1" s="38" t="s">
        <v>376</v>
      </c>
    </row>
    <row r="2" ht="32.25" customHeight="1" spans="1:6">
      <c r="A2" s="99" t="str">
        <f>"2025"&amp;"年部门政府性基金预算支出预算表"</f>
        <v>2025年部门政府性基金预算支出预算表</v>
      </c>
      <c r="B2" s="100" t="s">
        <v>377</v>
      </c>
      <c r="C2" s="101"/>
      <c r="D2" s="102"/>
      <c r="E2" s="102"/>
      <c r="F2" s="102"/>
    </row>
    <row r="3" ht="18.75" customHeight="1" spans="1:6">
      <c r="A3" s="7" t="str">
        <f>"单位名称："&amp;"耿马傣族佤族自治县勐永中学"</f>
        <v>单位名称：耿马傣族佤族自治县勐永中学</v>
      </c>
      <c r="B3" s="7" t="s">
        <v>378</v>
      </c>
      <c r="C3" s="96"/>
      <c r="D3" s="98"/>
      <c r="E3" s="98"/>
      <c r="F3" s="38" t="s">
        <v>1</v>
      </c>
    </row>
    <row r="4" ht="18.75" customHeight="1" spans="1:6">
      <c r="A4" s="103" t="s">
        <v>179</v>
      </c>
      <c r="B4" s="104" t="s">
        <v>72</v>
      </c>
      <c r="C4" s="105" t="s">
        <v>73</v>
      </c>
      <c r="D4" s="13" t="s">
        <v>379</v>
      </c>
      <c r="E4" s="13"/>
      <c r="F4" s="14"/>
    </row>
    <row r="5" ht="18.75" customHeight="1" spans="1:6">
      <c r="A5" s="106"/>
      <c r="B5" s="107"/>
      <c r="C5" s="93"/>
      <c r="D5" s="92" t="s">
        <v>55</v>
      </c>
      <c r="E5" s="92" t="s">
        <v>74</v>
      </c>
      <c r="F5" s="92" t="s">
        <v>75</v>
      </c>
    </row>
    <row r="6" ht="18.75" customHeight="1" spans="1:6">
      <c r="A6" s="106">
        <v>1</v>
      </c>
      <c r="B6" s="108" t="s">
        <v>150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09"/>
      <c r="B7" s="80"/>
      <c r="C7" s="80"/>
      <c r="D7" s="23"/>
      <c r="E7" s="23"/>
      <c r="F7" s="23"/>
    </row>
    <row r="8" ht="18.75" customHeight="1" spans="1:6">
      <c r="A8" s="109"/>
      <c r="B8" s="80"/>
      <c r="C8" s="80"/>
      <c r="D8" s="23"/>
      <c r="E8" s="23"/>
      <c r="F8" s="23"/>
    </row>
    <row r="9" ht="18.75" customHeight="1" spans="1:6">
      <c r="A9" s="110" t="s">
        <v>108</v>
      </c>
      <c r="B9" s="111" t="s">
        <v>108</v>
      </c>
      <c r="C9" s="112" t="s">
        <v>108</v>
      </c>
      <c r="D9" s="23"/>
      <c r="E9" s="23"/>
      <c r="F9" s="23"/>
    </row>
    <row r="10" customHeight="1" spans="1:1">
      <c r="A10" s="36" t="s">
        <v>380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C18" sqref="C18"/>
    </sheetView>
  </sheetViews>
  <sheetFormatPr defaultColWidth="9.14583333333333" defaultRowHeight="14.25" customHeight="1"/>
  <cols>
    <col min="1" max="1" width="39.1458333333333" customWidth="1"/>
    <col min="2" max="2" width="21.7083333333333" customWidth="1"/>
    <col min="3" max="3" width="35.28125" customWidth="1"/>
    <col min="4" max="4" width="7.70833333333333" customWidth="1"/>
    <col min="5" max="5" width="10.28125" customWidth="1"/>
    <col min="6" max="17" width="16.5729166666667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7"/>
      <c r="P1" s="37"/>
      <c r="Q1" s="38" t="s">
        <v>381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"单位名称："&amp;"耿马傣族佤族自治县勐永中学"</f>
        <v>单位名称：耿马傣族佤族自治县勐永中学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8" t="s">
        <v>170</v>
      </c>
    </row>
    <row r="4" ht="18.75" customHeight="1" spans="1:17">
      <c r="A4" s="11" t="s">
        <v>382</v>
      </c>
      <c r="B4" s="70" t="s">
        <v>383</v>
      </c>
      <c r="C4" s="70" t="s">
        <v>384</v>
      </c>
      <c r="D4" s="70" t="s">
        <v>385</v>
      </c>
      <c r="E4" s="70" t="s">
        <v>386</v>
      </c>
      <c r="F4" s="70" t="s">
        <v>387</v>
      </c>
      <c r="G4" s="43" t="s">
        <v>186</v>
      </c>
      <c r="H4" s="43"/>
      <c r="I4" s="43"/>
      <c r="J4" s="43"/>
      <c r="K4" s="72"/>
      <c r="L4" s="43"/>
      <c r="M4" s="43"/>
      <c r="N4" s="43"/>
      <c r="O4" s="62"/>
      <c r="P4" s="72"/>
      <c r="Q4" s="44"/>
    </row>
    <row r="5" ht="18.75" customHeight="1" spans="1:17">
      <c r="A5" s="16"/>
      <c r="B5" s="73"/>
      <c r="C5" s="73"/>
      <c r="D5" s="73"/>
      <c r="E5" s="73"/>
      <c r="F5" s="73"/>
      <c r="G5" s="73" t="s">
        <v>55</v>
      </c>
      <c r="H5" s="73" t="s">
        <v>58</v>
      </c>
      <c r="I5" s="73" t="s">
        <v>388</v>
      </c>
      <c r="J5" s="73" t="s">
        <v>389</v>
      </c>
      <c r="K5" s="74" t="s">
        <v>390</v>
      </c>
      <c r="L5" s="87" t="s">
        <v>77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57</v>
      </c>
      <c r="I6" s="75"/>
      <c r="J6" s="75"/>
      <c r="K6" s="76"/>
      <c r="L6" s="75" t="s">
        <v>57</v>
      </c>
      <c r="M6" s="75" t="s">
        <v>64</v>
      </c>
      <c r="N6" s="75" t="s">
        <v>194</v>
      </c>
      <c r="O6" s="90" t="s">
        <v>66</v>
      </c>
      <c r="P6" s="76" t="s">
        <v>67</v>
      </c>
      <c r="Q6" s="75" t="s">
        <v>68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/>
      <c r="B8" s="79"/>
      <c r="C8" s="79"/>
      <c r="D8" s="79"/>
      <c r="E8" s="9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8"/>
      <c r="B9" s="79"/>
      <c r="C9" s="79"/>
      <c r="D9" s="79"/>
      <c r="E9" s="95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108</v>
      </c>
      <c r="B10" s="82"/>
      <c r="C10" s="82"/>
      <c r="D10" s="82"/>
      <c r="E10" s="94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s="36" t="s">
        <v>391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B16" sqref="B16"/>
    </sheetView>
  </sheetViews>
  <sheetFormatPr defaultColWidth="9.14583333333333" defaultRowHeight="14.25" customHeight="1"/>
  <cols>
    <col min="1" max="1" width="31.4270833333333" customWidth="1"/>
    <col min="2" max="3" width="21.8541666666667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7"/>
      <c r="M1" s="84"/>
      <c r="N1" s="85" t="s">
        <v>392</v>
      </c>
    </row>
    <row r="2" ht="34.5" customHeight="1" spans="1:14">
      <c r="A2" s="39" t="str">
        <f>"2025"&amp;"年部门政府购买服务预算表"</f>
        <v>2025年部门政府购买服务预算表</v>
      </c>
      <c r="B2" s="67"/>
      <c r="C2" s="50"/>
      <c r="D2" s="67"/>
      <c r="E2" s="67"/>
      <c r="F2" s="67"/>
      <c r="G2" s="67"/>
      <c r="H2" s="68"/>
      <c r="I2" s="67"/>
      <c r="J2" s="67"/>
      <c r="K2" s="67"/>
      <c r="L2" s="50"/>
      <c r="M2" s="68"/>
      <c r="N2" s="67"/>
    </row>
    <row r="3" ht="18.75" customHeight="1" spans="1:14">
      <c r="A3" s="57" t="str">
        <f>"单位名称："&amp;"耿马傣族佤族自治县勐永中学"</f>
        <v>单位名称：耿马傣族佤族自治县勐永中学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170</v>
      </c>
    </row>
    <row r="4" ht="18.75" customHeight="1" spans="1:14">
      <c r="A4" s="11" t="s">
        <v>382</v>
      </c>
      <c r="B4" s="70" t="s">
        <v>393</v>
      </c>
      <c r="C4" s="71" t="s">
        <v>394</v>
      </c>
      <c r="D4" s="43" t="s">
        <v>186</v>
      </c>
      <c r="E4" s="43"/>
      <c r="F4" s="43"/>
      <c r="G4" s="43"/>
      <c r="H4" s="72"/>
      <c r="I4" s="43"/>
      <c r="J4" s="43"/>
      <c r="K4" s="43"/>
      <c r="L4" s="62"/>
      <c r="M4" s="72"/>
      <c r="N4" s="44"/>
    </row>
    <row r="5" ht="18.75" customHeight="1" spans="1:14">
      <c r="A5" s="16"/>
      <c r="B5" s="73"/>
      <c r="C5" s="74"/>
      <c r="D5" s="73" t="s">
        <v>55</v>
      </c>
      <c r="E5" s="73" t="s">
        <v>58</v>
      </c>
      <c r="F5" s="73" t="s">
        <v>388</v>
      </c>
      <c r="G5" s="73" t="s">
        <v>389</v>
      </c>
      <c r="H5" s="74" t="s">
        <v>390</v>
      </c>
      <c r="I5" s="87" t="s">
        <v>77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57</v>
      </c>
      <c r="J6" s="75" t="s">
        <v>64</v>
      </c>
      <c r="K6" s="75" t="s">
        <v>194</v>
      </c>
      <c r="L6" s="90" t="s">
        <v>66</v>
      </c>
      <c r="M6" s="76" t="s">
        <v>67</v>
      </c>
      <c r="N6" s="75" t="s">
        <v>68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108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6" t="s">
        <v>395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B16" sqref="B16"/>
    </sheetView>
  </sheetViews>
  <sheetFormatPr defaultColWidth="9.14583333333333" defaultRowHeight="14.25" customHeight="1"/>
  <cols>
    <col min="1" max="1" width="37.7083333333333" customWidth="1"/>
    <col min="2" max="4" width="17.5729166666667" customWidth="1"/>
    <col min="5" max="9" width="15.7083333333333" customWidth="1"/>
  </cols>
  <sheetData>
    <row r="1" ht="15" customHeight="1" spans="1:9">
      <c r="A1" s="28"/>
      <c r="B1" s="28"/>
      <c r="C1" s="28"/>
      <c r="D1" s="55"/>
      <c r="G1" s="37"/>
      <c r="H1" s="37"/>
      <c r="I1" s="37" t="s">
        <v>396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7" t="str">
        <f>"单位名称："&amp;"耿马傣族佤族自治县勐永中学"</f>
        <v>单位名称：耿马傣族佤族自治县勐永中学</v>
      </c>
      <c r="B3" s="58"/>
      <c r="C3" s="58"/>
      <c r="D3" s="59"/>
      <c r="E3" s="60"/>
      <c r="G3" s="61"/>
      <c r="H3" s="61"/>
      <c r="I3" s="37" t="s">
        <v>170</v>
      </c>
    </row>
    <row r="4" ht="18.75" customHeight="1" spans="1:9">
      <c r="A4" s="29" t="s">
        <v>397</v>
      </c>
      <c r="B4" s="12" t="s">
        <v>186</v>
      </c>
      <c r="C4" s="13"/>
      <c r="D4" s="13"/>
      <c r="E4" s="12" t="s">
        <v>398</v>
      </c>
      <c r="F4" s="13"/>
      <c r="G4" s="62"/>
      <c r="H4" s="62"/>
      <c r="I4" s="14"/>
    </row>
    <row r="5" ht="18.75" customHeight="1" spans="1:9">
      <c r="A5" s="31"/>
      <c r="B5" s="30" t="s">
        <v>55</v>
      </c>
      <c r="C5" s="11" t="s">
        <v>58</v>
      </c>
      <c r="D5" s="63" t="s">
        <v>399</v>
      </c>
      <c r="E5" s="64" t="s">
        <v>400</v>
      </c>
      <c r="F5" s="64" t="s">
        <v>400</v>
      </c>
      <c r="G5" s="64" t="s">
        <v>400</v>
      </c>
      <c r="H5" s="64" t="s">
        <v>400</v>
      </c>
      <c r="I5" s="64" t="s">
        <v>400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6" t="s">
        <v>401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B13" sqref="B13"/>
    </sheetView>
  </sheetViews>
  <sheetFormatPr defaultColWidth="9.14583333333333" defaultRowHeight="12" customHeight="1" outlineLevelRow="7"/>
  <cols>
    <col min="1" max="1" width="34.28125" customWidth="1"/>
    <col min="2" max="2" width="29" customWidth="1"/>
    <col min="3" max="5" width="23.5729166666667" customWidth="1"/>
    <col min="6" max="6" width="11.28125" customWidth="1"/>
    <col min="7" max="7" width="25.1458333333333" customWidth="1"/>
    <col min="8" max="8" width="15.5729166666667" customWidth="1"/>
    <col min="9" max="9" width="13.4270833333333" customWidth="1"/>
    <col min="10" max="10" width="18.8541666666667" customWidth="1"/>
  </cols>
  <sheetData>
    <row r="1" ht="15" customHeight="1" spans="10:10">
      <c r="J1" s="37" t="s">
        <v>402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"单位名称："&amp;"耿马傣族佤族自治县勐永中学"</f>
        <v>单位名称：耿马傣族佤族自治县勐永中学</v>
      </c>
      <c r="B3" s="3"/>
      <c r="C3" s="3"/>
      <c r="D3" s="3"/>
      <c r="E3" s="3"/>
      <c r="F3" s="36"/>
      <c r="G3" s="3"/>
      <c r="H3" s="36"/>
    </row>
    <row r="4" ht="18.75" customHeight="1" spans="1:10">
      <c r="A4" s="45" t="s">
        <v>283</v>
      </c>
      <c r="B4" s="45" t="s">
        <v>284</v>
      </c>
      <c r="C4" s="45" t="s">
        <v>285</v>
      </c>
      <c r="D4" s="45" t="s">
        <v>286</v>
      </c>
      <c r="E4" s="45" t="s">
        <v>287</v>
      </c>
      <c r="F4" s="51" t="s">
        <v>288</v>
      </c>
      <c r="G4" s="45" t="s">
        <v>289</v>
      </c>
      <c r="H4" s="51" t="s">
        <v>290</v>
      </c>
      <c r="I4" s="51" t="s">
        <v>291</v>
      </c>
      <c r="J4" s="45" t="s">
        <v>292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1">
        <v>6</v>
      </c>
      <c r="G5" s="45">
        <v>7</v>
      </c>
      <c r="H5" s="51">
        <v>8</v>
      </c>
      <c r="I5" s="51">
        <v>9</v>
      </c>
      <c r="J5" s="45">
        <v>10</v>
      </c>
    </row>
    <row r="6" ht="18.75" customHeight="1" spans="1:10">
      <c r="A6" s="21"/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s="36" t="s">
        <v>403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B15" sqref="B15"/>
    </sheetView>
  </sheetViews>
  <sheetFormatPr defaultColWidth="9.14583333333333" defaultRowHeight="12" customHeight="1" outlineLevelCol="7"/>
  <cols>
    <col min="1" max="1" width="29" customWidth="1"/>
    <col min="2" max="2" width="18.7083333333333" customWidth="1"/>
    <col min="3" max="3" width="24.8541666666667" customWidth="1"/>
    <col min="4" max="4" width="23.5729166666667" customWidth="1"/>
    <col min="5" max="5" width="17.8541666666667" customWidth="1"/>
    <col min="6" max="6" width="23.5729166666667" customWidth="1"/>
    <col min="7" max="7" width="25.1458333333333" customWidth="1"/>
    <col min="8" max="8" width="18.8541666666667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404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"单位名称："&amp;"耿马傣族佤族自治县勐永中学"</f>
        <v>单位名称：耿马傣族佤族自治县勐永中学</v>
      </c>
      <c r="B3" s="8"/>
      <c r="C3" s="3"/>
      <c r="H3" s="41" t="s">
        <v>170</v>
      </c>
    </row>
    <row r="4" ht="18.75" customHeight="1" spans="1:8">
      <c r="A4" s="11" t="s">
        <v>179</v>
      </c>
      <c r="B4" s="11" t="s">
        <v>405</v>
      </c>
      <c r="C4" s="11" t="s">
        <v>406</v>
      </c>
      <c r="D4" s="11" t="s">
        <v>407</v>
      </c>
      <c r="E4" s="11" t="s">
        <v>408</v>
      </c>
      <c r="F4" s="42" t="s">
        <v>409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386</v>
      </c>
      <c r="G5" s="45" t="s">
        <v>410</v>
      </c>
      <c r="H5" s="45" t="s">
        <v>411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2"/>
      <c r="D7" s="32"/>
      <c r="E7" s="32"/>
      <c r="F7" s="47"/>
      <c r="G7" s="23"/>
      <c r="H7" s="23"/>
    </row>
    <row r="8" ht="18.75" customHeight="1" spans="1:8">
      <c r="A8" s="24" t="s">
        <v>55</v>
      </c>
      <c r="B8" s="48"/>
      <c r="C8" s="48"/>
      <c r="D8" s="48"/>
      <c r="E8" s="49"/>
      <c r="F8" s="47"/>
      <c r="G8" s="23"/>
      <c r="H8" s="23"/>
    </row>
    <row r="9" customHeight="1" spans="1:1">
      <c r="A9" s="36" t="s">
        <v>412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C16" sqref="C16"/>
    </sheetView>
  </sheetViews>
  <sheetFormatPr defaultColWidth="9.14583333333333" defaultRowHeight="14.25" customHeight="1"/>
  <cols>
    <col min="1" max="1" width="13.4270833333333" customWidth="1"/>
    <col min="2" max="2" width="43.875" customWidth="1"/>
    <col min="3" max="3" width="23.8541666666667" customWidth="1"/>
    <col min="4" max="4" width="11.1458333333333" customWidth="1"/>
    <col min="5" max="5" width="33.1666666666667" customWidth="1"/>
    <col min="6" max="6" width="9.85416666666667" customWidth="1"/>
    <col min="7" max="7" width="17.7083333333333" customWidth="1"/>
    <col min="8" max="11" width="15.4270833333333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7" t="s">
        <v>413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"单位名称："&amp;"耿马傣族佤族自治县勐永中学"</f>
        <v>单位名称：耿马傣族佤族自治县勐永中学</v>
      </c>
      <c r="B3" s="8"/>
      <c r="C3" s="8"/>
      <c r="D3" s="8"/>
      <c r="E3" s="8"/>
      <c r="F3" s="8"/>
      <c r="G3" s="8"/>
      <c r="H3" s="9"/>
      <c r="I3" s="9"/>
      <c r="J3" s="9"/>
      <c r="K3" s="4" t="s">
        <v>170</v>
      </c>
    </row>
    <row r="4" ht="18.75" customHeight="1" spans="1:11">
      <c r="A4" s="10" t="s">
        <v>260</v>
      </c>
      <c r="B4" s="10" t="s">
        <v>181</v>
      </c>
      <c r="C4" s="10" t="s">
        <v>261</v>
      </c>
      <c r="D4" s="11" t="s">
        <v>182</v>
      </c>
      <c r="E4" s="11" t="s">
        <v>183</v>
      </c>
      <c r="F4" s="11" t="s">
        <v>262</v>
      </c>
      <c r="G4" s="11" t="s">
        <v>263</v>
      </c>
      <c r="H4" s="29" t="s">
        <v>55</v>
      </c>
      <c r="I4" s="12" t="s">
        <v>414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108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s="36" t="s">
        <v>415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workbookViewId="0">
      <selection activeCell="A1" sqref="A1"/>
    </sheetView>
  </sheetViews>
  <sheetFormatPr defaultColWidth="9.14583333333333" defaultRowHeight="14.25" customHeight="1" outlineLevelCol="6"/>
  <cols>
    <col min="1" max="1" width="29.4270833333333" customWidth="1"/>
    <col min="2" max="2" width="23.1458333333333" customWidth="1"/>
    <col min="3" max="3" width="31.5729166666667" customWidth="1"/>
    <col min="4" max="4" width="20.4270833333333" customWidth="1"/>
    <col min="5" max="7" width="23.8541666666667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416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"单位名称："&amp;"耿马傣族佤族自治县勐永中学"</f>
        <v>单位名称：耿马傣族佤族自治县勐永中学</v>
      </c>
      <c r="B3" s="8"/>
      <c r="C3" s="8"/>
      <c r="D3" s="8"/>
      <c r="E3" s="9"/>
      <c r="F3" s="9"/>
      <c r="G3" s="4" t="s">
        <v>170</v>
      </c>
    </row>
    <row r="4" ht="18.75" customHeight="1" spans="1:7">
      <c r="A4" s="10" t="s">
        <v>261</v>
      </c>
      <c r="B4" s="10" t="s">
        <v>260</v>
      </c>
      <c r="C4" s="10" t="s">
        <v>181</v>
      </c>
      <c r="D4" s="11" t="s">
        <v>417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126360</v>
      </c>
      <c r="F8" s="23"/>
      <c r="G8" s="23"/>
    </row>
    <row r="9" ht="18.75" customHeight="1" spans="1:7">
      <c r="A9" s="21"/>
      <c r="B9" s="21" t="s">
        <v>418</v>
      </c>
      <c r="C9" s="21" t="s">
        <v>273</v>
      </c>
      <c r="D9" s="21" t="s">
        <v>419</v>
      </c>
      <c r="E9" s="23">
        <v>126360</v>
      </c>
      <c r="F9" s="23"/>
      <c r="G9" s="23"/>
    </row>
    <row r="10" ht="18.75" customHeight="1" spans="1:7">
      <c r="A10" s="24" t="s">
        <v>55</v>
      </c>
      <c r="B10" s="25" t="s">
        <v>420</v>
      </c>
      <c r="C10" s="25"/>
      <c r="D10" s="26"/>
      <c r="E10" s="23">
        <v>126360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Lee⊹lee</cp:lastModifiedBy>
  <dcterms:created xsi:type="dcterms:W3CDTF">2025-02-08T07:29:32Z</dcterms:created>
  <dcterms:modified xsi:type="dcterms:W3CDTF">2025-02-08T07:32:08Z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90CCD80A605348FE9526BCB5DF43AACA_12</vt:lpwstr>
  </property>
  <property fmtid="{D5CDD505-2E9C-101B-9397-08002B2CF9AE}" pid="3" name="KSOProductBuildVer">
    <vt:lpwstr>2052-12.1.0.19302</vt:lpwstr>
  </property>
</Properties>
</file>