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3"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<sst xmlns="http://schemas.openxmlformats.org/spreadsheetml/2006/main" count="1613" uniqueCount="501">
  <si>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</si>
  <si>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</si>
  <si>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</si>
  <si>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</si>
  <si>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</si>
  <si>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</si>
  <si>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</si>
  <si>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</si>
  <si>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</si>
  <si>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</si>
  <si>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</si>
  <si>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</si>
  <si>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</si>
  <si>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</si>
  <si>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</si>
  <si>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</si>
  <si>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</si>
  <si>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</si>
  <si>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</si>
  <si>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</si>
  <si>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</si>
  <si>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</si>
  <si>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</si>
  <si>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</si>
  <si>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</si>
  <si>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</si>
  <si>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</si>
  <si>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</si>
  <si>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</si>
  <si>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</si>
  <si>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</si>
  <si>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</si>
  <si>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</si>
  <si>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</si>
  <si>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</si>
  <si>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</si>
  <si>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</si>
  <si>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</si>
  <si>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</si>
  <si>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</si>
  <si>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</si>
  <si>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</si>
  <si>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</si>
  <si>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</si>
  <si>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</si>
  <si>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</si>
  <si>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</si>
  <si>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</si>
  <si>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</si>
  <si>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</si>
  <si>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</si>
  <si>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</si>
  <si>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</si>
  <si>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</si>
  <si>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</si>
  <si>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</si>
  <si>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</si>
  <si>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</si>
  <si>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</si>
  <si>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</si>
  <si>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</si>
  <si>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</si>
  <si>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</si>
  <si>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</si>
  <si>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</si>
  <si>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</si>
  <si>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</si>
  <si>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</si>
  <si>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</si>
  <si>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169</t>
  </si>
  <si>
    <t>耿马傣族佤族自治县林业和草原局</t>
  </si>
  <si>
    <t>169001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</si>
  <si>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</si>
  <si>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</si>
  <si>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</si>
  <si>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</si>
  <si>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</si>
  <si>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</si>
  <si>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</si>
  <si>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</si>
  <si>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</si>
  <si>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</si>
  <si>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</si>
  <si>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</si>
  <si>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</si>
  <si>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</si>
  <si>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</si>
  <si>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2080502</t>
  </si>
  <si>
    <t>2080505</t>
  </si>
  <si>
    <t>20808</t>
  </si>
  <si>
    <t>2080801</t>
  </si>
  <si>
    <t>210</t>
  </si>
  <si>
    <t>卫生健康支出</t>
  </si>
  <si>
    <t>21011</t>
  </si>
  <si>
    <t>2101101</t>
  </si>
  <si>
    <t>2101102</t>
  </si>
  <si>
    <t>2101199</t>
  </si>
  <si>
    <t>213</t>
  </si>
  <si>
    <t>农林水支出</t>
  </si>
  <si>
    <t>21302</t>
  </si>
  <si>
    <t>2130204</t>
  </si>
  <si>
    <t>2130205</t>
  </si>
  <si>
    <t>2130207</t>
  </si>
  <si>
    <t>2130234</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</si>
  <si>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</si>
  <si>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</si>
  <si>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</si>
  <si>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</si>
  <si>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</si>
  <si>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</si>
  <si>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</si>
  <si>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</si>
  <si>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</si>
  <si>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</si>
  <si>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</si>
  <si>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</si>
  <si>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</si>
  <si>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</si>
  <si>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</si>
  <si>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</si>
  <si>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</si>
  <si>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</si>
  <si>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</si>
  <si>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</si>
  <si>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</si>
  <si>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</si>
  <si>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</si>
  <si>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</si>
  <si>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</si>
  <si>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</si>
  <si>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</si>
  <si>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</si>
  <si>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</si>
  <si>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</si>
  <si>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</si>
  <si>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</si>
  <si>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</si>
  <si>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</si>
  <si>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</si>
  <si>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</si>
  <si>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</si>
  <si>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</si>
  <si>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</si>
  <si>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</si>
  <si>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</si>
  <si>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</si>
  <si>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</si>
  <si>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</si>
  <si>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</si>
  <si>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</si>
  <si>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</si>
  <si>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</si>
  <si>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</si>
  <si>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</si>
  <si>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</si>
  <si>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</si>
  <si>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事业单位离退休</t>
  </si>
  <si>
    <t>机关事业单位基本养老保险缴费支出</t>
  </si>
  <si>
    <t>抚恤</t>
  </si>
  <si>
    <t>死亡抚恤</t>
  </si>
  <si>
    <t>行政事业单位医疗</t>
  </si>
  <si>
    <t>行政单位医疗</t>
  </si>
  <si>
    <t>事业单位医疗</t>
  </si>
  <si>
    <t>其他行政事业单位医疗支出</t>
  </si>
  <si>
    <t>林业和草原</t>
  </si>
  <si>
    <t>事业机构</t>
  </si>
  <si>
    <t>森林资源培育</t>
  </si>
  <si>
    <t>森林资源管理</t>
  </si>
  <si>
    <t>林业草原防灾减灾</t>
  </si>
  <si>
    <t>其他林业和草原支出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</si>
  <si>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</si>
  <si>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</si>
  <si>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</si>
  <si>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</si>
  <si>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</si>
  <si>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</si>
  <si>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</si>
  <si>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</si>
  <si>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</si>
  <si>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</si>
  <si>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</si>
  <si>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</si>
  <si>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</si>
  <si>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</si>
  <si>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</si>
  <si>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</si>
  <si>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</si>
  <si>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</si>
  <si>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</si>
  <si>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</si>
  <si>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</si>
  <si>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</si>
  <si>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</si>
  <si>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</si>
  <si>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</si>
  <si>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</si>
  <si>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</si>
  <si>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</si>
  <si>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530926210000000001952</t>
  </si>
  <si>
    <t>行政人员工资支出</t>
  </si>
  <si>
    <t>30101</t>
  </si>
  <si>
    <t>基本工资</t>
  </si>
  <si>
    <t>530926210000000001953</t>
  </si>
  <si>
    <t>事业人员工资支出</t>
  </si>
  <si>
    <t>30102</t>
  </si>
  <si>
    <t>津贴补贴</t>
  </si>
  <si>
    <t>530926241100002405852</t>
  </si>
  <si>
    <t>乡镇岗位补贴（事业）</t>
  </si>
  <si>
    <t>30103</t>
  </si>
  <si>
    <t>奖金</t>
  </si>
  <si>
    <t>530926231100001406275</t>
  </si>
  <si>
    <t>行政人员绩效考核奖励（2017年提高部分）</t>
  </si>
  <si>
    <t>530926231100001406264</t>
  </si>
  <si>
    <t>奖励性绩效工资</t>
  </si>
  <si>
    <t>30107</t>
  </si>
  <si>
    <t>绩效工资</t>
  </si>
  <si>
    <t>530926231100001406278</t>
  </si>
  <si>
    <t>事业人员绩效工资（2017年提高部分）</t>
  </si>
  <si>
    <t>530926231100001406276</t>
  </si>
  <si>
    <t>基础性绩效工资</t>
  </si>
  <si>
    <t>530926210000000001954</t>
  </si>
  <si>
    <t>社会保障缴费</t>
  </si>
  <si>
    <t>30108</t>
  </si>
  <si>
    <t>机关事业单位基本养老保险缴费</t>
  </si>
  <si>
    <t>2080506</t>
  </si>
  <si>
    <t>机关事业单位职业年金缴费支出</t>
  </si>
  <si>
    <t>30109</t>
  </si>
  <si>
    <t>职业年金缴费</t>
  </si>
  <si>
    <t>30110</t>
  </si>
  <si>
    <t>职工基本医疗保险缴费</t>
  </si>
  <si>
    <t>2101103</t>
  </si>
  <si>
    <t>公务员医疗补助</t>
  </si>
  <si>
    <t>30111</t>
  </si>
  <si>
    <t>公务员医疗补助缴费</t>
  </si>
  <si>
    <t>30112</t>
  </si>
  <si>
    <t>其他社会保障缴费</t>
  </si>
  <si>
    <t>530926210000000001955</t>
  </si>
  <si>
    <t>30113</t>
  </si>
  <si>
    <t>530926210000000001962</t>
  </si>
  <si>
    <t>一般公用经费</t>
  </si>
  <si>
    <t>30205</t>
  </si>
  <si>
    <t>水费</t>
  </si>
  <si>
    <t>30206</t>
  </si>
  <si>
    <t>电费</t>
  </si>
  <si>
    <t>30207</t>
  </si>
  <si>
    <t>邮电费</t>
  </si>
  <si>
    <t>530926251100003830451</t>
  </si>
  <si>
    <t>公务接待费（公用经费）</t>
  </si>
  <si>
    <t>30217</t>
  </si>
  <si>
    <t>30211</t>
  </si>
  <si>
    <t>差旅费</t>
  </si>
  <si>
    <t>30201</t>
  </si>
  <si>
    <t>办公费</t>
  </si>
  <si>
    <t>530926210000000001961</t>
  </si>
  <si>
    <t>工会经费</t>
  </si>
  <si>
    <t>30228</t>
  </si>
  <si>
    <t>530926210000000001958</t>
  </si>
  <si>
    <t>公务用车运行维护费</t>
  </si>
  <si>
    <t>30231</t>
  </si>
  <si>
    <t>530926210000000001959</t>
  </si>
  <si>
    <t>行政人员公务交通补贴</t>
  </si>
  <si>
    <t>30239</t>
  </si>
  <si>
    <t>其他交通费用</t>
  </si>
  <si>
    <t>530926251100003810772</t>
  </si>
  <si>
    <t>残疾人就业保障金</t>
  </si>
  <si>
    <t>30299</t>
  </si>
  <si>
    <t>其他商品和服务支出</t>
  </si>
  <si>
    <t>530926210000000001956</t>
  </si>
  <si>
    <t>离退休费</t>
  </si>
  <si>
    <t>30302</t>
  </si>
  <si>
    <t>退休费</t>
  </si>
  <si>
    <t>530926231100001406280</t>
  </si>
  <si>
    <t>机关事业单位职工遗属生活补助</t>
  </si>
  <si>
    <t>30305</t>
  </si>
  <si>
    <t>生活补助</t>
  </si>
  <si>
    <t>30307</t>
  </si>
  <si>
    <t>医疗费补助</t>
  </si>
  <si>
    <t>预算05-1表</t>
  </si>
  <si>
    <t>项目分类</t>
  </si>
  <si>
    <t>项目单位</t>
  </si>
  <si>
    <t>经济科目编码</t>
  </si>
  <si>
    <t>经济科目名称</t>
  </si>
  <si>
    <t>本年拨款</t>
  </si>
  <si>
    <t>其中：本次下达</t>
  </si>
  <si>
    <t>2025年春节慰问经费</t>
  </si>
  <si>
    <t>事业发展类</t>
  </si>
  <si>
    <t>530926251100004064278</t>
  </si>
  <si>
    <t>2025年森林防火三三制工作经费</t>
  </si>
  <si>
    <t>530926251100003819503</t>
  </si>
  <si>
    <t>30226</t>
  </si>
  <si>
    <t>劳务费</t>
  </si>
  <si>
    <t>2025年森林火灾保险费配套部分经费</t>
  </si>
  <si>
    <t>530926251100003819856</t>
  </si>
  <si>
    <t>30227</t>
  </si>
  <si>
    <t>委托业务费</t>
  </si>
  <si>
    <t>耿马东兴园林绿化有限公司执行裁定书执行资金</t>
  </si>
  <si>
    <t>530926251100003820261</t>
  </si>
  <si>
    <t>耿马自治县竹产业高质量发展项目经费</t>
  </si>
  <si>
    <t>530926251100003818051</t>
  </si>
  <si>
    <t>工信部违约拖欠中小企业款项目登记（投诉）平台反映拖欠四川滇霖园林绿化工程有限公司苗木资金</t>
  </si>
  <si>
    <t>530926251100003819967</t>
  </si>
  <si>
    <t>历年拖欠企业林草项目资金</t>
  </si>
  <si>
    <t>530926251100003820789</t>
  </si>
  <si>
    <t>临沧坚果提质增效项目资金</t>
  </si>
  <si>
    <t>530926251100003821087</t>
  </si>
  <si>
    <t>全省营商环境平台投诉举报平台反映拖欠江城中澳农业科技发展有限公司澳洲坚果木采购资金</t>
  </si>
  <si>
    <t>530926251100003820176</t>
  </si>
  <si>
    <t>省委第七巡察组督办信访案件耿马润达和兴昌源公司林草项目资金</t>
  </si>
  <si>
    <t>530926251100003820490</t>
  </si>
  <si>
    <t>小黑江流域生态保护修复专项工作经费</t>
  </si>
  <si>
    <t>530926251100003821433</t>
  </si>
  <si>
    <t>野生动植物救助相关工作经费</t>
  </si>
  <si>
    <t>530926251100003821572</t>
  </si>
  <si>
    <t>预算05-2表</t>
  </si>
  <si>
    <t>单位名称、项目名称</t>
  </si>
  <si>
    <t>项目年度绩效目标</t>
  </si>
  <si>
    <t>一级指标</t>
  </si>
  <si>
    <t>二级指标</t>
  </si>
  <si>
    <t>三级指标</t>
  </si>
  <si>
    <t>指标性质</t>
  </si>
  <si>
    <t>指标值</t>
  </si>
  <si>
    <t>度量单位</t>
  </si>
  <si>
    <t>指标属性</t>
  </si>
  <si>
    <t>指标内容</t>
  </si>
  <si>
    <t>完成全省营商环境平台投诉举报平台反映拖欠江城中澳农业科技发展有限公司2019年、2020年澳洲坚果木采购款兑付。</t>
  </si>
  <si>
    <t>产出指标</t>
  </si>
  <si>
    <t>数量指标</t>
  </si>
  <si>
    <t>实施项目合同数量</t>
  </si>
  <si>
    <t>=</t>
  </si>
  <si>
    <t>19</t>
  </si>
  <si>
    <t>个</t>
  </si>
  <si>
    <t>定量指标</t>
  </si>
  <si>
    <t>反映获补助人员、企业的数量情况，也适用补贴、资助等形式的补助。</t>
  </si>
  <si>
    <t>质量指标</t>
  </si>
  <si>
    <t>造林苗木成活率</t>
  </si>
  <si>
    <t>&gt;=</t>
  </si>
  <si>
    <t>95</t>
  </si>
  <si>
    <t>%</t>
  </si>
  <si>
    <t>定性指标</t>
  </si>
  <si>
    <t>时效指标</t>
  </si>
  <si>
    <t>苗木采购资金发放及时率</t>
  </si>
  <si>
    <t>反映发放单位及时发放补助资金的情况。
发放及时率=在时限内发放资金/应发放资金*100%</t>
  </si>
  <si>
    <t>效益指标</t>
  </si>
  <si>
    <t>社会效益</t>
  </si>
  <si>
    <t>创造就业岗位</t>
  </si>
  <si>
    <t>50</t>
  </si>
  <si>
    <t>项目管理办法</t>
  </si>
  <si>
    <t>满意度指标</t>
  </si>
  <si>
    <t>服务对象满意度</t>
  </si>
  <si>
    <t>受益对象满意度</t>
  </si>
  <si>
    <t>反映获补助受益对象的满意程度。</t>
  </si>
  <si>
    <t>《临沧市人民政府办公室关于印发临沧市小黑江流域生态保护修复专项行动工作方案的通知》《耿马傣族佤族自治县人民政府办公室关于印发耿马自治县小黑江流域生态保护修复专项行动工作方案的通知》。</t>
  </si>
  <si>
    <t>现地核查人数</t>
  </si>
  <si>
    <t>30</t>
  </si>
  <si>
    <t>人</t>
  </si>
  <si>
    <t>现地核查面积</t>
  </si>
  <si>
    <t>4.1348</t>
  </si>
  <si>
    <t>万亩</t>
  </si>
  <si>
    <t>反映补助政策的宣传力度情况。即通过门户网站、报刊、通信、电视、户外广告等对补助政策进行宣传的次数。</t>
  </si>
  <si>
    <t>现地核查准确率</t>
  </si>
  <si>
    <t>100</t>
  </si>
  <si>
    <t>反映获补助对象认定的准确性情况。
获补对象准确率=抽检符合标准的补助对象数/抽检实际补助对象数*100%</t>
  </si>
  <si>
    <t>现地核查覆盖率</t>
  </si>
  <si>
    <t>反映补助准确发放的情况。
补助兑现准确率=补助兑付额/应付额*100%</t>
  </si>
  <si>
    <t>提升基层自然灾害防治能力</t>
  </si>
  <si>
    <t>提升</t>
  </si>
  <si>
    <t>年</t>
  </si>
  <si>
    <t>反映补助政策的宣传效果情况。
政策知晓率=调查中补助政策知晓人数/调查总人数*100%</t>
  </si>
  <si>
    <t>周边群众满意度</t>
  </si>
  <si>
    <t>《耿马自治县减轻企业负担办公室关于认真做好四川滇霖园林绿化工程有限公司反映被耿马自治县林业和草原局拖欠帐款问题调查核实处理的函》</t>
  </si>
  <si>
    <t>涉及拖欠企业帐款户数</t>
  </si>
  <si>
    <t>一</t>
  </si>
  <si>
    <t>户</t>
  </si>
  <si>
    <t>造林合格面积完成率</t>
  </si>
  <si>
    <t>绿化造林项目作业设计合格率</t>
  </si>
  <si>
    <t>抚育绿化造林项目资金及时发放率</t>
  </si>
  <si>
    <t>解决（2017）云0926执4号执行裁定书以及协助执行通知书，协助耿马县法院执行东兴公司欠育苗户王金明的苗款88.31万元。</t>
  </si>
  <si>
    <t>企业实施项目合同数</t>
  </si>
  <si>
    <t>10</t>
  </si>
  <si>
    <t>项目资金兑现准确率</t>
  </si>
  <si>
    <t>造林苗木资金发放及时率</t>
  </si>
  <si>
    <t>项目实施政策知晓率</t>
  </si>
  <si>
    <t>林农满意度</t>
  </si>
  <si>
    <t>完成《中共耿马自治县委信访工作联席会议办公室关于做好市级领导包保督导重大信访事项工作的通知》（耿信联办发〔2024〕3号）、省委第七巡视组移交的信访件交办函。</t>
  </si>
  <si>
    <t>信访案件督办政策宣传次数</t>
  </si>
  <si>
    <t>次</t>
  </si>
  <si>
    <t>项目兑现准确率</t>
  </si>
  <si>
    <t>项目资金发放及时率</t>
  </si>
  <si>
    <t>生活状况改善</t>
  </si>
  <si>
    <t>有所改善</t>
  </si>
  <si>
    <t>反映补助促进受助对象生活状况改善的情况。</t>
  </si>
  <si>
    <t>化解完成2016年以来实施林草项目，拖欠96家涉林企业及个人帐款193121662元</t>
  </si>
  <si>
    <t>林草项目政策宣传次数</t>
  </si>
  <si>
    <t>12</t>
  </si>
  <si>
    <t>林草项目资金兑现准确率</t>
  </si>
  <si>
    <t>林草项目资金发放及时率</t>
  </si>
  <si>
    <t>经济效益</t>
  </si>
  <si>
    <t>林草项目实施带动就业岗位</t>
  </si>
  <si>
    <t>反映补助带动人均增收的情况。</t>
  </si>
  <si>
    <t>2025年，市级下达耿马县临沧坚果提质增效任务16.8万亩，提高坚果基地的产业和效益。</t>
  </si>
  <si>
    <t>全县提质增效面积</t>
  </si>
  <si>
    <t>168000</t>
  </si>
  <si>
    <t>亩</t>
  </si>
  <si>
    <t>工程验收合格率</t>
  </si>
  <si>
    <t>产业经济总收入较上年度增加</t>
  </si>
  <si>
    <t>4284</t>
  </si>
  <si>
    <t>元</t>
  </si>
  <si>
    <t xml:space="preserve">  特色产业带动增加就业人数</t>
  </si>
  <si>
    <t>本部门2025年春节慰问经费涉及人数</t>
  </si>
  <si>
    <t>37</t>
  </si>
  <si>
    <t>人(人次、家)</t>
  </si>
  <si>
    <t>本部门2025年春节慰问经费准确率</t>
  </si>
  <si>
    <t>本部门2025年春节慰问经费兑现准确率</t>
  </si>
  <si>
    <t>本部门2025年春节慰问经费发放及时率</t>
  </si>
  <si>
    <t>本部门2025年春节慰问经费政策知晓率</t>
  </si>
  <si>
    <t>本部门2025年春节慰问经费受益对象满意度</t>
  </si>
  <si>
    <t>2025年开展野生动物救助、防范等培训13期；野生动植物保护、禁食等宣传资料发放20000份。</t>
  </si>
  <si>
    <t>救助的野生动植物总数</t>
  </si>
  <si>
    <t>103</t>
  </si>
  <si>
    <t>只</t>
  </si>
  <si>
    <t>参与宣传教育的人数</t>
  </si>
  <si>
    <t>300</t>
  </si>
  <si>
    <t>救助成功的比例</t>
  </si>
  <si>
    <t>救助后存活的野生动植物比例</t>
  </si>
  <si>
    <t>救助及时性</t>
  </si>
  <si>
    <t>保护生物多样性</t>
  </si>
  <si>
    <t>《耿马傣族佤族自治县人民政府办公室关于印发耿马自治县野生动植物保护联席会议制度的通知》</t>
  </si>
  <si>
    <t>2025年森林火灾保险费县级配套</t>
  </si>
  <si>
    <t>人均林木管护面积</t>
  </si>
  <si>
    <t>1654</t>
  </si>
  <si>
    <t>2025年森林火灾保险政策宣传次数</t>
  </si>
  <si>
    <t>2025年森林火灾保险费分获补对象准确率</t>
  </si>
  <si>
    <t>2025年森林火灾保险费兑现准确率</t>
  </si>
  <si>
    <t>2025年森林火灾保险费发放事项公示度</t>
  </si>
  <si>
    <t>反映补助事项在特定办事大厅、官网、媒体或其他渠道按规定进行公示的情况。
补助事项公示度=按规定公布事项/按规定应公布事项*100%</t>
  </si>
  <si>
    <t>2025年森林火灾保险费发放及时率</t>
  </si>
  <si>
    <t>2025年森林火灾保险费政策知晓率</t>
  </si>
  <si>
    <t>为深入践行绿水青山就是金山银山的发展理念，大力挖掘竹资源发展潜力，优化竹产业结构，提升竹产业发展质量，到2025年建成县内竹产业优质基地3万亩以上，森林、湿地生态系统生态效益发挥明显，森林、湿地、荒漠生态系统功能改善可持续影响明显，项目区周边群众满意度达≥90%。</t>
  </si>
  <si>
    <t>耿马自治县竹产业高质量发展项目种植面积</t>
  </si>
  <si>
    <t>个/亩</t>
  </si>
  <si>
    <t>《项目检查验收管理办法》</t>
  </si>
  <si>
    <t>耿马自治县竹产业高质量发展项目种植成活率</t>
  </si>
  <si>
    <t>耿马自治县竹产业高质量发展项目带动收入增加</t>
  </si>
  <si>
    <t>900</t>
  </si>
  <si>
    <t xml:space="preserve"> 特色产业带动增加就业人数</t>
  </si>
  <si>
    <t>《耿马自治县竹产业高质量发展项目实施方案》</t>
  </si>
  <si>
    <t>受益人口满意度</t>
  </si>
  <si>
    <t>加强森林防火预防和扑救、应急体系和各类专业扑火队伍建设，全面提升基层森林防火防控能力建设，有效保护森林资源和人民生命财产安全。</t>
  </si>
  <si>
    <t>全县林木管护人员数量</t>
  </si>
  <si>
    <t>1128</t>
  </si>
  <si>
    <t>森林防火政策宣传次数</t>
  </si>
  <si>
    <t>120</t>
  </si>
  <si>
    <t>森林资源管护率</t>
  </si>
  <si>
    <t>森林防火监测点正常运转率</t>
  </si>
  <si>
    <t>森林火灾当日扑灭率</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</si>
  <si>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</si>
  <si>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</si>
  <si>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</si>
  <si>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</si>
  <si>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</si>
  <si>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</si>
  <si>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</si>
  <si>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</si>
  <si>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</si>
  <si>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</si>
  <si>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</si>
  <si>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</si>
  <si>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</si>
  <si>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</si>
  <si>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车辆加油服务</t>
  </si>
  <si>
    <t>车辆加油、添加燃料服务</t>
  </si>
  <si>
    <t>公务车辆维修</t>
  </si>
  <si>
    <t>车辆维修和保养服务</t>
  </si>
  <si>
    <t>车辆保险服务</t>
  </si>
  <si>
    <t>机动车保险服务</t>
  </si>
  <si>
    <t>办公复印纸</t>
  </si>
  <si>
    <t>复印纸</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</si>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</sst>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6">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0" fontId="5" fillId="0" borderId="7" xfId="0" applyFont="1" applyBorder="1" applyAlignment="1">
      <alignment horizontal="left" vertical="center" wrapText="1" indent="1"/>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2"/>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7" xfId="0" applyFont="1" applyBorder="1" applyAlignment="1" applyProtection="1">
      <alignment horizontal="left" vertical="center" indent="1"/>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176" fontId="7" fillId="0" borderId="7" xfId="51" applyProtection="1">
      <alignment horizontal="right" vertical="center"/>
      <protection locked="0"/>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11" xfId="0" applyFont="1" applyBorder="1" applyAlignment="1" applyProtection="1">
      <alignment horizontal="left" vertical="center" wrapText="1" inden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9"/>
      <c r="C2" s="199"/>
      <c r="D2" s="199"/>
    </row>
    <row r="3" ht="18.75" customHeight="1" spans="1:4">
      <c r="A3" s="41" t="str">
        <f>"单位名称："&amp;"耿马傣族佤族自治县林业和草原局"</f>
        <v>单位名称：耿马傣族佤族自治县林业和草原局</v>
      </c>
      <c r="B3" s="200"/>
      <c r="C3" s="200"/>
      <c r="D3" s="39" t="s">
        <v>1</v>
      </c>
    </row>
    <row r="4" ht="18.75" customHeight="1" spans="1:4">
      <c r="A4" s="12" t="s">
        <v>2</v>
      </c>
      <c r="B4" s="14"/>
      <c r="C4" s="12" t="s">
        <v>3</v>
      </c>
      <c r="D4" s="14"/>
    </row>
    <row r="5" ht="18.75" customHeight="1" spans="1:4">
      <c r="A5" s="31" t="s">
        <v>4</v>
      </c>
      <c r="B5" s="31" t="str">
        <f>"2025"&amp;"年预算数"</f>
        <v>2025年预算数</v>
      </c>
      <c r="C5" s="31" t="s">
        <v>5</v>
      </c>
      <c r="D5" s="31" t="str">
        <f>"2025"&amp;"年预算数"</f>
        <v>2025年预算数</v>
      </c>
    </row>
    <row r="6" ht="18.75" customHeight="1" spans="1:4">
      <c r="A6" s="33"/>
      <c r="B6" s="33"/>
      <c r="C6" s="33"/>
      <c r="D6" s="33"/>
    </row>
    <row r="7" ht="18.75" customHeight="1" spans="1:4">
      <c r="A7" s="131" t="s">
        <v>6</v>
      </c>
      <c r="B7" s="23">
        <v>13193394.95</v>
      </c>
      <c r="C7" s="131" t="s">
        <v>7</v>
      </c>
      <c r="D7" s="23"/>
    </row>
    <row r="8" ht="18.75" customHeight="1" spans="1:4">
      <c r="A8" s="131" t="s">
        <v>8</v>
      </c>
      <c r="B8" s="23"/>
      <c r="C8" s="131" t="s">
        <v>9</v>
      </c>
      <c r="D8" s="23"/>
    </row>
    <row r="9" ht="18.75" customHeight="1" spans="1:4">
      <c r="A9" s="131" t="s">
        <v>10</v>
      </c>
      <c r="B9" s="23"/>
      <c r="C9" s="131" t="s">
        <v>11</v>
      </c>
      <c r="D9" s="23"/>
    </row>
    <row r="10" ht="18.75" customHeight="1" spans="1:4">
      <c r="A10" s="131" t="s">
        <v>12</v>
      </c>
      <c r="B10" s="23"/>
      <c r="C10" s="131" t="s">
        <v>13</v>
      </c>
      <c r="D10" s="23"/>
    </row>
    <row r="11" ht="18.75" customHeight="1" spans="1:4">
      <c r="A11" s="201" t="s">
        <v>14</v>
      </c>
      <c r="B11" s="23"/>
      <c r="C11" s="159" t="s">
        <v>15</v>
      </c>
      <c r="D11" s="23"/>
    </row>
    <row r="12" ht="18.75" customHeight="1" spans="1:4">
      <c r="A12" s="162" t="s">
        <v>16</v>
      </c>
      <c r="B12" s="23"/>
      <c r="C12" s="161" t="s">
        <v>17</v>
      </c>
      <c r="D12" s="23"/>
    </row>
    <row r="13" ht="18.75" customHeight="1" spans="1:4">
      <c r="A13" s="162" t="s">
        <v>18</v>
      </c>
      <c r="B13" s="23"/>
      <c r="C13" s="161" t="s">
        <v>19</v>
      </c>
      <c r="D13" s="23"/>
    </row>
    <row r="14" ht="18.75" customHeight="1" spans="1:4">
      <c r="A14" s="162" t="s">
        <v>20</v>
      </c>
      <c r="B14" s="23"/>
      <c r="C14" s="161" t="s">
        <v>21</v>
      </c>
      <c r="D14" s="23">
        <v>1499670</v>
      </c>
    </row>
    <row r="15" ht="18.75" customHeight="1" spans="1:4">
      <c r="A15" s="162" t="s">
        <v>22</v>
      </c>
      <c r="B15" s="23"/>
      <c r="C15" s="161" t="s">
        <v>23</v>
      </c>
      <c r="D15" s="23">
        <v>376554.9</v>
      </c>
    </row>
    <row r="16" ht="18.75" customHeight="1" spans="1:4">
      <c r="A16" s="162" t="s">
        <v>24</v>
      </c>
      <c r="B16" s="23"/>
      <c r="C16" s="162" t="s">
        <v>25</v>
      </c>
      <c r="D16" s="23"/>
    </row>
    <row r="17" ht="18.75" customHeight="1" spans="1:4">
      <c r="A17" s="162" t="s">
        <v>26</v>
      </c>
      <c r="B17" s="23"/>
      <c r="C17" s="162" t="s">
        <v>27</v>
      </c>
      <c r="D17" s="23"/>
    </row>
    <row r="18" ht="18.75" customHeight="1" spans="1:4">
      <c r="A18" s="163" t="s">
        <v>26</v>
      </c>
      <c r="B18" s="23"/>
      <c r="C18" s="161" t="s">
        <v>28</v>
      </c>
      <c r="D18" s="23">
        <v>10728534.05</v>
      </c>
    </row>
    <row r="19" ht="18.75" customHeight="1" spans="1:4">
      <c r="A19" s="163" t="s">
        <v>26</v>
      </c>
      <c r="B19" s="23"/>
      <c r="C19" s="161" t="s">
        <v>29</v>
      </c>
      <c r="D19" s="23"/>
    </row>
    <row r="20" ht="18.75" customHeight="1" spans="1:4">
      <c r="A20" s="163" t="s">
        <v>26</v>
      </c>
      <c r="B20" s="23"/>
      <c r="C20" s="161" t="s">
        <v>30</v>
      </c>
      <c r="D20" s="23"/>
    </row>
    <row r="21" ht="18.75" customHeight="1" spans="1:4">
      <c r="A21" s="163" t="s">
        <v>26</v>
      </c>
      <c r="B21" s="23"/>
      <c r="C21" s="161" t="s">
        <v>31</v>
      </c>
      <c r="D21" s="23"/>
    </row>
    <row r="22" ht="18.75" customHeight="1" spans="1:4">
      <c r="A22" s="163" t="s">
        <v>26</v>
      </c>
      <c r="B22" s="23"/>
      <c r="C22" s="161" t="s">
        <v>32</v>
      </c>
      <c r="D22" s="23"/>
    </row>
    <row r="23" ht="18.75" customHeight="1" spans="1:4">
      <c r="A23" s="163" t="s">
        <v>26</v>
      </c>
      <c r="B23" s="23"/>
      <c r="C23" s="161" t="s">
        <v>33</v>
      </c>
      <c r="D23" s="23"/>
    </row>
    <row r="24" ht="18.75" customHeight="1" spans="1:4">
      <c r="A24" s="163" t="s">
        <v>26</v>
      </c>
      <c r="B24" s="23"/>
      <c r="C24" s="161" t="s">
        <v>34</v>
      </c>
      <c r="D24" s="23"/>
    </row>
    <row r="25" ht="18.75" customHeight="1" spans="1:4">
      <c r="A25" s="163" t="s">
        <v>26</v>
      </c>
      <c r="B25" s="23"/>
      <c r="C25" s="161" t="s">
        <v>35</v>
      </c>
      <c r="D25" s="23">
        <v>588636</v>
      </c>
    </row>
    <row r="26" ht="18.75" customHeight="1" spans="1:4">
      <c r="A26" s="163" t="s">
        <v>26</v>
      </c>
      <c r="B26" s="23"/>
      <c r="C26" s="161" t="s">
        <v>36</v>
      </c>
      <c r="D26" s="23"/>
    </row>
    <row r="27" ht="18.75" customHeight="1" spans="1:4">
      <c r="A27" s="163" t="s">
        <v>26</v>
      </c>
      <c r="B27" s="23"/>
      <c r="C27" s="161" t="s">
        <v>37</v>
      </c>
      <c r="D27" s="23"/>
    </row>
    <row r="28" ht="18.75" customHeight="1" spans="1:4">
      <c r="A28" s="163" t="s">
        <v>26</v>
      </c>
      <c r="B28" s="23"/>
      <c r="C28" s="161" t="s">
        <v>38</v>
      </c>
      <c r="D28" s="23"/>
    </row>
    <row r="29" ht="18.75" customHeight="1" spans="1:4">
      <c r="A29" s="163" t="s">
        <v>26</v>
      </c>
      <c r="B29" s="23"/>
      <c r="C29" s="161" t="s">
        <v>39</v>
      </c>
      <c r="D29" s="23"/>
    </row>
    <row r="30" ht="18.75" customHeight="1" spans="1:4">
      <c r="A30" s="164" t="s">
        <v>26</v>
      </c>
      <c r="B30" s="23"/>
      <c r="C30" s="162" t="s">
        <v>40</v>
      </c>
      <c r="D30" s="23"/>
    </row>
    <row r="31" ht="18.75" customHeight="1" spans="1:4">
      <c r="A31" s="164" t="s">
        <v>26</v>
      </c>
      <c r="B31" s="23"/>
      <c r="C31" s="162" t="s">
        <v>41</v>
      </c>
      <c r="D31" s="23"/>
    </row>
    <row r="32" ht="18.75" customHeight="1" spans="1:4">
      <c r="A32" s="164" t="s">
        <v>26</v>
      </c>
      <c r="B32" s="23"/>
      <c r="C32" s="162" t="s">
        <v>42</v>
      </c>
      <c r="D32" s="23"/>
    </row>
    <row r="33" ht="18.75" customHeight="1" spans="1:4">
      <c r="A33" s="202" t="s">
        <v>43</v>
      </c>
      <c r="B33" s="165">
        <f>SUM(B7:B11)</f>
        <v>13193394.95</v>
      </c>
      <c r="C33" s="203" t="s">
        <v>44</v>
      </c>
      <c r="D33" s="165">
        <v>13193394.95</v>
      </c>
    </row>
    <row r="34" ht="18.75" customHeight="1" spans="1:4">
      <c r="A34" s="204" t="s">
        <v>45</v>
      </c>
      <c r="B34" s="23"/>
      <c r="C34" s="131" t="s">
        <v>46</v>
      </c>
      <c r="D34" s="23"/>
    </row>
    <row r="35" ht="18.75" customHeight="1" spans="1:4">
      <c r="A35" s="204" t="s">
        <v>47</v>
      </c>
      <c r="B35" s="23"/>
      <c r="C35" s="131" t="s">
        <v>47</v>
      </c>
      <c r="D35" s="23"/>
    </row>
    <row r="36" ht="18.75" customHeight="1" spans="1:4">
      <c r="A36" s="204" t="s">
        <v>48</v>
      </c>
      <c r="B36" s="23"/>
      <c r="C36" s="131" t="s">
        <v>49</v>
      </c>
      <c r="D36" s="23"/>
    </row>
    <row r="37" ht="18.75" customHeight="1" spans="1:4">
      <c r="A37" s="205" t="s">
        <v>50</v>
      </c>
      <c r="B37" s="165">
        <f t="shared" ref="B37:D37" si="0">B33+B34</f>
        <v>13193394.95</v>
      </c>
      <c r="C37" s="203" t="s">
        <v>51</v>
      </c>
      <c r="D37" s="165">
        <f t="shared" si="0"/>
        <v>13193394.95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92"/>
      <c r="O1" s="67"/>
      <c r="P1" s="67"/>
      <c r="Q1" s="67"/>
      <c r="R1" s="67"/>
      <c r="S1" s="38" t="s">
        <v>52</v>
      </c>
    </row>
    <row r="2" ht="57.75" customHeight="1" spans="1:19">
      <c r="A2" s="127" t="str">
        <f>"2025"&amp;"年部门收入预算表"</f>
        <v>2025年部门收入预算表</v>
      </c>
      <c r="B2" s="176"/>
      <c r="C2" s="176"/>
      <c r="D2" s="176"/>
      <c r="E2" s="176"/>
      <c r="F2" s="176"/>
      <c r="G2" s="176"/>
      <c r="H2" s="176"/>
      <c r="I2" s="176"/>
      <c r="J2" s="176"/>
      <c r="K2" s="176"/>
      <c r="L2" s="176"/>
      <c r="M2" s="176"/>
      <c r="N2" s="176"/>
      <c r="O2" s="193"/>
      <c r="P2" s="193"/>
      <c r="Q2" s="193"/>
      <c r="R2" s="193"/>
      <c r="S2" s="193"/>
    </row>
    <row r="3" ht="18.75" customHeight="1" spans="1:19">
      <c r="A3" s="41" t="str">
        <f>"单位名称："&amp;"耿马傣族佤族自治县林业和草原局"</f>
        <v>单位名称：耿马傣族佤族自治县林业和草原局</v>
      </c>
      <c r="B3" s="93"/>
      <c r="C3" s="93"/>
      <c r="D3" s="93"/>
      <c r="E3" s="93"/>
      <c r="F3" s="93"/>
      <c r="G3" s="93"/>
      <c r="H3" s="93"/>
      <c r="I3" s="93"/>
      <c r="J3" s="71"/>
      <c r="K3" s="93"/>
      <c r="L3" s="93"/>
      <c r="M3" s="93"/>
      <c r="N3" s="93"/>
      <c r="O3" s="71"/>
      <c r="P3" s="71"/>
      <c r="Q3" s="71"/>
      <c r="R3" s="71"/>
      <c r="S3" s="38" t="s">
        <v>1</v>
      </c>
    </row>
    <row r="4" ht="18.75" customHeight="1" spans="1:19">
      <c r="A4" s="177" t="s">
        <v>53</v>
      </c>
      <c r="B4" s="178" t="s">
        <v>54</v>
      </c>
      <c r="C4" s="178" t="s">
        <v>55</v>
      </c>
      <c r="D4" s="179" t="s">
        <v>56</v>
      </c>
      <c r="E4" s="180"/>
      <c r="F4" s="180"/>
      <c r="G4" s="180"/>
      <c r="H4" s="180"/>
      <c r="I4" s="180"/>
      <c r="J4" s="194"/>
      <c r="K4" s="180"/>
      <c r="L4" s="180"/>
      <c r="M4" s="180"/>
      <c r="N4" s="195"/>
      <c r="O4" s="179" t="s">
        <v>45</v>
      </c>
      <c r="P4" s="179"/>
      <c r="Q4" s="179"/>
      <c r="R4" s="179"/>
      <c r="S4" s="198"/>
    </row>
    <row r="5" ht="18.75" customHeight="1" spans="1:19">
      <c r="A5" s="181"/>
      <c r="B5" s="182"/>
      <c r="C5" s="182"/>
      <c r="D5" s="183" t="s">
        <v>57</v>
      </c>
      <c r="E5" s="183" t="s">
        <v>58</v>
      </c>
      <c r="F5" s="183" t="s">
        <v>59</v>
      </c>
      <c r="G5" s="183" t="s">
        <v>60</v>
      </c>
      <c r="H5" s="183" t="s">
        <v>61</v>
      </c>
      <c r="I5" s="196" t="s">
        <v>62</v>
      </c>
      <c r="J5" s="196"/>
      <c r="K5" s="196"/>
      <c r="L5" s="196"/>
      <c r="M5" s="196"/>
      <c r="N5" s="186"/>
      <c r="O5" s="183" t="s">
        <v>57</v>
      </c>
      <c r="P5" s="183" t="s">
        <v>58</v>
      </c>
      <c r="Q5" s="183" t="s">
        <v>59</v>
      </c>
      <c r="R5" s="183" t="s">
        <v>60</v>
      </c>
      <c r="S5" s="183" t="s">
        <v>63</v>
      </c>
    </row>
    <row r="6" ht="18.75" customHeight="1" spans="1:19">
      <c r="A6" s="184"/>
      <c r="B6" s="185"/>
      <c r="C6" s="185"/>
      <c r="D6" s="186"/>
      <c r="E6" s="186"/>
      <c r="F6" s="186"/>
      <c r="G6" s="186"/>
      <c r="H6" s="186"/>
      <c r="I6" s="185" t="s">
        <v>57</v>
      </c>
      <c r="J6" s="185" t="s">
        <v>64</v>
      </c>
      <c r="K6" s="185" t="s">
        <v>65</v>
      </c>
      <c r="L6" s="185" t="s">
        <v>66</v>
      </c>
      <c r="M6" s="185" t="s">
        <v>67</v>
      </c>
      <c r="N6" s="185" t="s">
        <v>68</v>
      </c>
      <c r="O6" s="197"/>
      <c r="P6" s="197"/>
      <c r="Q6" s="197"/>
      <c r="R6" s="197"/>
      <c r="S6" s="18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7" t="s">
        <v>69</v>
      </c>
      <c r="B8" s="188" t="s">
        <v>70</v>
      </c>
      <c r="C8" s="23">
        <v>13193394.95</v>
      </c>
      <c r="D8" s="23">
        <v>13193394.95</v>
      </c>
      <c r="E8" s="23">
        <v>13193394.95</v>
      </c>
      <c r="F8" s="23"/>
      <c r="G8" s="23"/>
      <c r="H8" s="23"/>
      <c r="I8" s="23"/>
      <c r="J8" s="23"/>
      <c r="K8" s="23"/>
      <c r="L8" s="23"/>
      <c r="M8" s="23"/>
      <c r="N8" s="23"/>
      <c r="O8" s="23"/>
      <c r="P8" s="23"/>
      <c r="Q8" s="23"/>
      <c r="R8" s="23"/>
      <c r="S8" s="23"/>
    </row>
    <row r="9" ht="18.75" customHeight="1" spans="1:19">
      <c r="A9" s="97" t="s">
        <v>71</v>
      </c>
      <c r="B9" s="189" t="s">
        <v>70</v>
      </c>
      <c r="C9" s="23">
        <v>13193394.95</v>
      </c>
      <c r="D9" s="23">
        <v>13193394.95</v>
      </c>
      <c r="E9" s="23">
        <v>13193394.95</v>
      </c>
      <c r="F9" s="23"/>
      <c r="G9" s="23"/>
      <c r="H9" s="23"/>
      <c r="I9" s="23"/>
      <c r="J9" s="23"/>
      <c r="K9" s="23"/>
      <c r="L9" s="23"/>
      <c r="M9" s="23"/>
      <c r="N9" s="23"/>
      <c r="O9" s="23"/>
      <c r="P9" s="23"/>
      <c r="Q9" s="23"/>
      <c r="R9" s="23"/>
      <c r="S9" s="23"/>
    </row>
    <row r="10" ht="18.75" customHeight="1" spans="1:19">
      <c r="A10" s="190" t="s">
        <v>55</v>
      </c>
      <c r="B10" s="191"/>
      <c r="C10" s="23">
        <v>13193394.95</v>
      </c>
      <c r="D10" s="23">
        <v>13193394.95</v>
      </c>
      <c r="E10" s="23">
        <v>13193394.95</v>
      </c>
      <c r="F10" s="23"/>
      <c r="G10" s="23"/>
      <c r="H10" s="23"/>
      <c r="I10" s="23"/>
      <c r="J10" s="23"/>
      <c r="K10" s="23"/>
      <c r="L10" s="23"/>
      <c r="M10" s="23"/>
      <c r="N10" s="23"/>
      <c r="O10" s="23"/>
      <c r="P10" s="23"/>
      <c r="Q10" s="23"/>
      <c r="R10" s="23"/>
      <c r="S10" s="23"/>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7"/>
  <sheetViews>
    <sheetView showZeros="0" topLeftCell="I1"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7"/>
      <c r="E1" s="1"/>
      <c r="F1" s="1"/>
      <c r="G1" s="1"/>
      <c r="H1" s="167"/>
      <c r="I1" s="1"/>
      <c r="J1" s="167"/>
      <c r="K1" s="1"/>
      <c r="L1" s="1"/>
      <c r="M1" s="1"/>
      <c r="N1" s="1"/>
      <c r="O1" s="39" t="s">
        <v>72</v>
      </c>
    </row>
    <row r="2" ht="42" customHeight="1" spans="1:15">
      <c r="A2" s="5" t="str">
        <f>"2025"&amp;"年部门支出预算表"</f>
        <v>2025年部门支出预算表</v>
      </c>
      <c r="B2" s="168"/>
      <c r="C2" s="168"/>
      <c r="D2" s="168"/>
      <c r="E2" s="168"/>
      <c r="F2" s="168"/>
      <c r="G2" s="168"/>
      <c r="H2" s="168"/>
      <c r="I2" s="168"/>
      <c r="J2" s="168"/>
      <c r="K2" s="168"/>
      <c r="L2" s="168"/>
      <c r="M2" s="168"/>
      <c r="N2" s="168"/>
      <c r="O2" s="168"/>
    </row>
    <row r="3" ht="18.75" customHeight="1" spans="1:15">
      <c r="A3" s="169" t="str">
        <f>"单位名称："&amp;"耿马傣族佤族自治县林业和草原局"</f>
        <v>单位名称：耿马傣族佤族自治县林业和草原局</v>
      </c>
      <c r="B3" s="170"/>
      <c r="C3" s="62"/>
      <c r="D3" s="30"/>
      <c r="E3" s="62"/>
      <c r="F3" s="62"/>
      <c r="G3" s="62"/>
      <c r="H3" s="30"/>
      <c r="I3" s="62"/>
      <c r="J3" s="30"/>
      <c r="K3" s="62"/>
      <c r="L3" s="62"/>
      <c r="M3" s="175"/>
      <c r="N3" s="175"/>
      <c r="O3" s="39" t="s">
        <v>1</v>
      </c>
    </row>
    <row r="4" ht="18.75" customHeight="1" spans="1:15">
      <c r="A4" s="10" t="s">
        <v>73</v>
      </c>
      <c r="B4" s="10" t="s">
        <v>74</v>
      </c>
      <c r="C4" s="10" t="s">
        <v>55</v>
      </c>
      <c r="D4" s="12" t="s">
        <v>58</v>
      </c>
      <c r="E4" s="74" t="s">
        <v>75</v>
      </c>
      <c r="F4" s="137" t="s">
        <v>76</v>
      </c>
      <c r="G4" s="10" t="s">
        <v>59</v>
      </c>
      <c r="H4" s="10" t="s">
        <v>60</v>
      </c>
      <c r="I4" s="10" t="s">
        <v>77</v>
      </c>
      <c r="J4" s="12" t="s">
        <v>78</v>
      </c>
      <c r="K4" s="13"/>
      <c r="L4" s="13"/>
      <c r="M4" s="13"/>
      <c r="N4" s="13"/>
      <c r="O4" s="14"/>
    </row>
    <row r="5" ht="30" customHeight="1" spans="1:15">
      <c r="A5" s="18"/>
      <c r="B5" s="18"/>
      <c r="C5" s="18"/>
      <c r="D5" s="66" t="s">
        <v>57</v>
      </c>
      <c r="E5" s="92" t="s">
        <v>75</v>
      </c>
      <c r="F5" s="92" t="s">
        <v>76</v>
      </c>
      <c r="G5" s="18"/>
      <c r="H5" s="18"/>
      <c r="I5" s="18"/>
      <c r="J5" s="66" t="s">
        <v>57</v>
      </c>
      <c r="K5" s="46" t="s">
        <v>79</v>
      </c>
      <c r="L5" s="46" t="s">
        <v>80</v>
      </c>
      <c r="M5" s="46" t="s">
        <v>81</v>
      </c>
      <c r="N5" s="46" t="s">
        <v>82</v>
      </c>
      <c r="O5" s="46" t="s">
        <v>83</v>
      </c>
    </row>
    <row r="6" ht="18.75" customHeight="1" spans="1:15">
      <c r="A6" s="116">
        <v>1</v>
      </c>
      <c r="B6" s="116">
        <v>2</v>
      </c>
      <c r="C6" s="66">
        <v>3</v>
      </c>
      <c r="D6" s="66">
        <v>4</v>
      </c>
      <c r="E6" s="66">
        <v>5</v>
      </c>
      <c r="F6" s="66">
        <v>6</v>
      </c>
      <c r="G6" s="66">
        <v>7</v>
      </c>
      <c r="H6" s="66">
        <v>8</v>
      </c>
      <c r="I6" s="66">
        <v>9</v>
      </c>
      <c r="J6" s="66">
        <v>10</v>
      </c>
      <c r="K6" s="66">
        <v>11</v>
      </c>
      <c r="L6" s="66">
        <v>12</v>
      </c>
      <c r="M6" s="66">
        <v>13</v>
      </c>
      <c r="N6" s="66">
        <v>14</v>
      </c>
      <c r="O6" s="66">
        <v>15</v>
      </c>
    </row>
    <row r="7" ht="18.75" customHeight="1" spans="1:15">
      <c r="A7" s="131" t="s">
        <v>84</v>
      </c>
      <c r="B7" s="156" t="s">
        <v>85</v>
      </c>
      <c r="C7" s="23">
        <v>1499670</v>
      </c>
      <c r="D7" s="23">
        <v>1499670</v>
      </c>
      <c r="E7" s="23">
        <v>1499670</v>
      </c>
      <c r="F7" s="23"/>
      <c r="G7" s="23"/>
      <c r="H7" s="23"/>
      <c r="I7" s="23"/>
      <c r="J7" s="23"/>
      <c r="K7" s="23"/>
      <c r="L7" s="23"/>
      <c r="M7" s="23"/>
      <c r="N7" s="23"/>
      <c r="O7" s="23"/>
    </row>
    <row r="8" ht="18.75" customHeight="1" spans="1:15">
      <c r="A8" s="171" t="s">
        <v>86</v>
      </c>
      <c r="B8" s="172" t="str">
        <f>"  "&amp;"行政事业单位养老支出"</f>
        <v>  行政事业单位养老支出</v>
      </c>
      <c r="C8" s="23">
        <v>1489496.4</v>
      </c>
      <c r="D8" s="23">
        <v>1489496.4</v>
      </c>
      <c r="E8" s="23">
        <v>1489496.4</v>
      </c>
      <c r="F8" s="23"/>
      <c r="G8" s="23"/>
      <c r="H8" s="23"/>
      <c r="I8" s="23"/>
      <c r="J8" s="23"/>
      <c r="K8" s="23"/>
      <c r="L8" s="23"/>
      <c r="M8" s="23"/>
      <c r="N8" s="23"/>
      <c r="O8" s="23"/>
    </row>
    <row r="9" ht="18.75" customHeight="1" spans="1:15">
      <c r="A9" s="171" t="s">
        <v>87</v>
      </c>
      <c r="B9" s="172" t="str">
        <f>"    "&amp;"事业单位离退休"</f>
        <v>    事业单位离退休</v>
      </c>
      <c r="C9" s="23">
        <v>704648.4</v>
      </c>
      <c r="D9" s="23">
        <v>704648.4</v>
      </c>
      <c r="E9" s="23">
        <v>704648.4</v>
      </c>
      <c r="F9" s="23"/>
      <c r="G9" s="23"/>
      <c r="H9" s="23"/>
      <c r="I9" s="23"/>
      <c r="J9" s="23"/>
      <c r="K9" s="23"/>
      <c r="L9" s="23"/>
      <c r="M9" s="23"/>
      <c r="N9" s="23"/>
      <c r="O9" s="23"/>
    </row>
    <row r="10" ht="18.75" customHeight="1" spans="1:15">
      <c r="A10" s="171" t="s">
        <v>88</v>
      </c>
      <c r="B10" s="172" t="str">
        <f>"    "&amp;"机关事业单位基本养老保险缴费支出"</f>
        <v>    机关事业单位基本养老保险缴费支出</v>
      </c>
      <c r="C10" s="23">
        <v>784848</v>
      </c>
      <c r="D10" s="23">
        <v>784848</v>
      </c>
      <c r="E10" s="23">
        <v>784848</v>
      </c>
      <c r="F10" s="23"/>
      <c r="G10" s="23"/>
      <c r="H10" s="23"/>
      <c r="I10" s="23"/>
      <c r="J10" s="23"/>
      <c r="K10" s="23"/>
      <c r="L10" s="23"/>
      <c r="M10" s="23"/>
      <c r="N10" s="23"/>
      <c r="O10" s="23"/>
    </row>
    <row r="11" ht="18.75" customHeight="1" spans="1:15">
      <c r="A11" s="171" t="s">
        <v>89</v>
      </c>
      <c r="B11" s="172" t="str">
        <f>"  "&amp;"抚恤"</f>
        <v>  抚恤</v>
      </c>
      <c r="C11" s="23">
        <v>10173.6</v>
      </c>
      <c r="D11" s="23">
        <v>10173.6</v>
      </c>
      <c r="E11" s="23">
        <v>10173.6</v>
      </c>
      <c r="F11" s="23"/>
      <c r="G11" s="23"/>
      <c r="H11" s="23"/>
      <c r="I11" s="23"/>
      <c r="J11" s="23"/>
      <c r="K11" s="23"/>
      <c r="L11" s="23"/>
      <c r="M11" s="23"/>
      <c r="N11" s="23"/>
      <c r="O11" s="23"/>
    </row>
    <row r="12" ht="18.75" customHeight="1" spans="1:15">
      <c r="A12" s="171" t="s">
        <v>90</v>
      </c>
      <c r="B12" s="172" t="str">
        <f>"    "&amp;"死亡抚恤"</f>
        <v>    死亡抚恤</v>
      </c>
      <c r="C12" s="23">
        <v>10173.6</v>
      </c>
      <c r="D12" s="23">
        <v>10173.6</v>
      </c>
      <c r="E12" s="23">
        <v>10173.6</v>
      </c>
      <c r="F12" s="23"/>
      <c r="G12" s="23"/>
      <c r="H12" s="23"/>
      <c r="I12" s="23"/>
      <c r="J12" s="23"/>
      <c r="K12" s="23"/>
      <c r="L12" s="23"/>
      <c r="M12" s="23"/>
      <c r="N12" s="23"/>
      <c r="O12" s="23"/>
    </row>
    <row r="13" ht="18.75" customHeight="1" spans="1:15">
      <c r="A13" s="131" t="s">
        <v>91</v>
      </c>
      <c r="B13" s="156" t="s">
        <v>92</v>
      </c>
      <c r="C13" s="23">
        <v>376554.9</v>
      </c>
      <c r="D13" s="23">
        <v>376554.9</v>
      </c>
      <c r="E13" s="23">
        <v>376554.9</v>
      </c>
      <c r="F13" s="23"/>
      <c r="G13" s="23"/>
      <c r="H13" s="23"/>
      <c r="I13" s="23"/>
      <c r="J13" s="23"/>
      <c r="K13" s="23"/>
      <c r="L13" s="23"/>
      <c r="M13" s="23"/>
      <c r="N13" s="23"/>
      <c r="O13" s="23"/>
    </row>
    <row r="14" ht="18.75" customHeight="1" spans="1:15">
      <c r="A14" s="171" t="s">
        <v>93</v>
      </c>
      <c r="B14" s="172" t="str">
        <f>"  "&amp;"行政事业单位医疗"</f>
        <v>  行政事业单位医疗</v>
      </c>
      <c r="C14" s="23">
        <v>376554.9</v>
      </c>
      <c r="D14" s="23">
        <v>376554.9</v>
      </c>
      <c r="E14" s="23">
        <v>376554.9</v>
      </c>
      <c r="F14" s="23"/>
      <c r="G14" s="23"/>
      <c r="H14" s="23"/>
      <c r="I14" s="23"/>
      <c r="J14" s="23"/>
      <c r="K14" s="23"/>
      <c r="L14" s="23"/>
      <c r="M14" s="23"/>
      <c r="N14" s="23"/>
      <c r="O14" s="23"/>
    </row>
    <row r="15" ht="18.75" customHeight="1" spans="1:15">
      <c r="A15" s="171" t="s">
        <v>94</v>
      </c>
      <c r="B15" s="172" t="str">
        <f>"    "&amp;"行政单位医疗"</f>
        <v>    行政单位医疗</v>
      </c>
      <c r="C15" s="23">
        <v>115226.18</v>
      </c>
      <c r="D15" s="23">
        <v>115226.18</v>
      </c>
      <c r="E15" s="23">
        <v>115226.18</v>
      </c>
      <c r="F15" s="23"/>
      <c r="G15" s="23"/>
      <c r="H15" s="23"/>
      <c r="I15" s="23"/>
      <c r="J15" s="23"/>
      <c r="K15" s="23"/>
      <c r="L15" s="23"/>
      <c r="M15" s="23"/>
      <c r="N15" s="23"/>
      <c r="O15" s="23"/>
    </row>
    <row r="16" ht="18.75" customHeight="1" spans="1:15">
      <c r="A16" s="171" t="s">
        <v>95</v>
      </c>
      <c r="B16" s="172" t="str">
        <f>"    "&amp;"事业单位医疗"</f>
        <v>    事业单位医疗</v>
      </c>
      <c r="C16" s="23">
        <v>233050.12</v>
      </c>
      <c r="D16" s="23">
        <v>233050.12</v>
      </c>
      <c r="E16" s="23">
        <v>233050.12</v>
      </c>
      <c r="F16" s="23"/>
      <c r="G16" s="23"/>
      <c r="H16" s="23"/>
      <c r="I16" s="23"/>
      <c r="J16" s="23"/>
      <c r="K16" s="23"/>
      <c r="L16" s="23"/>
      <c r="M16" s="23"/>
      <c r="N16" s="23"/>
      <c r="O16" s="23"/>
    </row>
    <row r="17" ht="18.75" customHeight="1" spans="1:15">
      <c r="A17" s="171" t="s">
        <v>96</v>
      </c>
      <c r="B17" s="172" t="str">
        <f>"    "&amp;"其他行政事业单位医疗支出"</f>
        <v>    其他行政事业单位医疗支出</v>
      </c>
      <c r="C17" s="23">
        <v>28278.6</v>
      </c>
      <c r="D17" s="23">
        <v>28278.6</v>
      </c>
      <c r="E17" s="23">
        <v>28278.6</v>
      </c>
      <c r="F17" s="23"/>
      <c r="G17" s="23"/>
      <c r="H17" s="23"/>
      <c r="I17" s="23"/>
      <c r="J17" s="23"/>
      <c r="K17" s="23"/>
      <c r="L17" s="23"/>
      <c r="M17" s="23"/>
      <c r="N17" s="23"/>
      <c r="O17" s="23"/>
    </row>
    <row r="18" ht="18.75" customHeight="1" spans="1:15">
      <c r="A18" s="131" t="s">
        <v>97</v>
      </c>
      <c r="B18" s="156" t="s">
        <v>98</v>
      </c>
      <c r="C18" s="23">
        <v>10728534.05</v>
      </c>
      <c r="D18" s="23">
        <v>10728534.05</v>
      </c>
      <c r="E18" s="23">
        <v>6304334.05</v>
      </c>
      <c r="F18" s="23">
        <v>4424200</v>
      </c>
      <c r="G18" s="23"/>
      <c r="H18" s="23"/>
      <c r="I18" s="23"/>
      <c r="J18" s="23"/>
      <c r="K18" s="23"/>
      <c r="L18" s="23"/>
      <c r="M18" s="23"/>
      <c r="N18" s="23"/>
      <c r="O18" s="23"/>
    </row>
    <row r="19" ht="18.75" customHeight="1" spans="1:15">
      <c r="A19" s="171" t="s">
        <v>99</v>
      </c>
      <c r="B19" s="172" t="str">
        <f>"  "&amp;"林业和草原"</f>
        <v>  林业和草原</v>
      </c>
      <c r="C19" s="23">
        <v>10728534.05</v>
      </c>
      <c r="D19" s="23">
        <v>10728534.05</v>
      </c>
      <c r="E19" s="23">
        <v>6304334.05</v>
      </c>
      <c r="F19" s="23">
        <v>4424200</v>
      </c>
      <c r="G19" s="23"/>
      <c r="H19" s="23"/>
      <c r="I19" s="23"/>
      <c r="J19" s="23"/>
      <c r="K19" s="23"/>
      <c r="L19" s="23"/>
      <c r="M19" s="23"/>
      <c r="N19" s="23"/>
      <c r="O19" s="23"/>
    </row>
    <row r="20" ht="18.75" customHeight="1" spans="1:15">
      <c r="A20" s="171" t="s">
        <v>100</v>
      </c>
      <c r="B20" s="172" t="str">
        <f>"    "&amp;"事业机构"</f>
        <v>    事业机构</v>
      </c>
      <c r="C20" s="23">
        <v>6313534.05</v>
      </c>
      <c r="D20" s="23">
        <v>6313534.05</v>
      </c>
      <c r="E20" s="23">
        <v>6304334.05</v>
      </c>
      <c r="F20" s="23">
        <v>9200</v>
      </c>
      <c r="G20" s="23"/>
      <c r="H20" s="23"/>
      <c r="I20" s="23"/>
      <c r="J20" s="23"/>
      <c r="K20" s="23"/>
      <c r="L20" s="23"/>
      <c r="M20" s="23"/>
      <c r="N20" s="23"/>
      <c r="O20" s="23"/>
    </row>
    <row r="21" ht="18.75" customHeight="1" spans="1:15">
      <c r="A21" s="171" t="s">
        <v>101</v>
      </c>
      <c r="B21" s="172" t="str">
        <f>"    "&amp;"森林资源培育"</f>
        <v>    森林资源培育</v>
      </c>
      <c r="C21" s="23">
        <v>3657491</v>
      </c>
      <c r="D21" s="23">
        <v>3657491</v>
      </c>
      <c r="E21" s="23"/>
      <c r="F21" s="23">
        <v>3657491</v>
      </c>
      <c r="G21" s="23"/>
      <c r="H21" s="23"/>
      <c r="I21" s="23"/>
      <c r="J21" s="23"/>
      <c r="K21" s="23"/>
      <c r="L21" s="23"/>
      <c r="M21" s="23"/>
      <c r="N21" s="23"/>
      <c r="O21" s="23"/>
    </row>
    <row r="22" ht="18.75" customHeight="1" spans="1:15">
      <c r="A22" s="171" t="s">
        <v>102</v>
      </c>
      <c r="B22" s="172" t="str">
        <f>"    "&amp;"森林资源管理"</f>
        <v>    森林资源管理</v>
      </c>
      <c r="C22" s="23">
        <v>100000</v>
      </c>
      <c r="D22" s="23">
        <v>100000</v>
      </c>
      <c r="E22" s="23"/>
      <c r="F22" s="23">
        <v>100000</v>
      </c>
      <c r="G22" s="23"/>
      <c r="H22" s="23"/>
      <c r="I22" s="23"/>
      <c r="J22" s="23"/>
      <c r="K22" s="23"/>
      <c r="L22" s="23"/>
      <c r="M22" s="23"/>
      <c r="N22" s="23"/>
      <c r="O22" s="23"/>
    </row>
    <row r="23" ht="18.75" customHeight="1" spans="1:15">
      <c r="A23" s="171" t="s">
        <v>103</v>
      </c>
      <c r="B23" s="172" t="str">
        <f>"    "&amp;"林业草原防灾减灾"</f>
        <v>    林业草原防灾减灾</v>
      </c>
      <c r="C23" s="23">
        <v>657509</v>
      </c>
      <c r="D23" s="23">
        <v>657509</v>
      </c>
      <c r="E23" s="23"/>
      <c r="F23" s="23">
        <v>657509</v>
      </c>
      <c r="G23" s="23"/>
      <c r="H23" s="23"/>
      <c r="I23" s="23"/>
      <c r="J23" s="23"/>
      <c r="K23" s="23"/>
      <c r="L23" s="23"/>
      <c r="M23" s="23"/>
      <c r="N23" s="23"/>
      <c r="O23" s="23"/>
    </row>
    <row r="24" ht="18.75" customHeight="1" spans="1:15">
      <c r="A24" s="131" t="s">
        <v>104</v>
      </c>
      <c r="B24" s="156" t="s">
        <v>105</v>
      </c>
      <c r="C24" s="23">
        <v>588636</v>
      </c>
      <c r="D24" s="23">
        <v>588636</v>
      </c>
      <c r="E24" s="23">
        <v>588636</v>
      </c>
      <c r="F24" s="23"/>
      <c r="G24" s="23"/>
      <c r="H24" s="23"/>
      <c r="I24" s="23"/>
      <c r="J24" s="23"/>
      <c r="K24" s="23"/>
      <c r="L24" s="23"/>
      <c r="M24" s="23"/>
      <c r="N24" s="23"/>
      <c r="O24" s="23"/>
    </row>
    <row r="25" ht="18.75" customHeight="1" spans="1:15">
      <c r="A25" s="171" t="s">
        <v>106</v>
      </c>
      <c r="B25" s="172" t="str">
        <f>"  "&amp;"住房改革支出"</f>
        <v>  住房改革支出</v>
      </c>
      <c r="C25" s="23">
        <v>588636</v>
      </c>
      <c r="D25" s="23">
        <v>588636</v>
      </c>
      <c r="E25" s="23">
        <v>588636</v>
      </c>
      <c r="F25" s="23"/>
      <c r="G25" s="23"/>
      <c r="H25" s="23"/>
      <c r="I25" s="23"/>
      <c r="J25" s="23"/>
      <c r="K25" s="23"/>
      <c r="L25" s="23"/>
      <c r="M25" s="23"/>
      <c r="N25" s="23"/>
      <c r="O25" s="23"/>
    </row>
    <row r="26" ht="18.75" customHeight="1" spans="1:15">
      <c r="A26" s="171" t="s">
        <v>107</v>
      </c>
      <c r="B26" s="172" t="str">
        <f>"    "&amp;"住房公积金"</f>
        <v>    住房公积金</v>
      </c>
      <c r="C26" s="23">
        <v>588636</v>
      </c>
      <c r="D26" s="23">
        <v>588636</v>
      </c>
      <c r="E26" s="23">
        <v>588636</v>
      </c>
      <c r="F26" s="23"/>
      <c r="G26" s="23"/>
      <c r="H26" s="23"/>
      <c r="I26" s="23"/>
      <c r="J26" s="23"/>
      <c r="K26" s="23"/>
      <c r="L26" s="23"/>
      <c r="M26" s="23"/>
      <c r="N26" s="23"/>
      <c r="O26" s="23"/>
    </row>
    <row r="27" ht="18.75" customHeight="1" spans="1:15">
      <c r="A27" s="173" t="s">
        <v>108</v>
      </c>
      <c r="B27" s="174" t="s">
        <v>108</v>
      </c>
      <c r="C27" s="23">
        <v>13193394.95</v>
      </c>
      <c r="D27" s="23">
        <v>13193394.95</v>
      </c>
      <c r="E27" s="23">
        <v>8769194.95</v>
      </c>
      <c r="F27" s="23">
        <v>4424200</v>
      </c>
      <c r="G27" s="23"/>
      <c r="H27" s="23"/>
      <c r="I27" s="23"/>
      <c r="J27" s="23"/>
      <c r="K27" s="23"/>
      <c r="L27" s="23"/>
      <c r="M27" s="23"/>
      <c r="N27" s="23"/>
      <c r="O27" s="23"/>
    </row>
  </sheetData>
  <mergeCells count="11">
    <mergeCell ref="A2:O2"/>
    <mergeCell ref="A3:L3"/>
    <mergeCell ref="D4:F4"/>
    <mergeCell ref="J4:O4"/>
    <mergeCell ref="A27:B27"/>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5"/>
  <sheetViews>
    <sheetView showZeros="0"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109</v>
      </c>
    </row>
    <row r="2" ht="36" customHeight="1" spans="1:4">
      <c r="A2" s="5" t="str">
        <f>"2025"&amp;"年部门财政拨款收支预算总表"</f>
        <v>2025年部门财政拨款收支预算总表</v>
      </c>
      <c r="B2" s="154"/>
      <c r="C2" s="154"/>
      <c r="D2" s="154"/>
    </row>
    <row r="3" ht="18.75" customHeight="1" spans="1:4">
      <c r="A3" s="7" t="str">
        <f>"单位名称："&amp;"耿马傣族佤族自治县林业和草原局"</f>
        <v>单位名称：耿马傣族佤族自治县林业和草原局</v>
      </c>
      <c r="B3" s="155"/>
      <c r="C3" s="155"/>
      <c r="D3" s="39" t="s">
        <v>1</v>
      </c>
    </row>
    <row r="4" ht="18.75" customHeight="1" spans="1:4">
      <c r="A4" s="12" t="s">
        <v>2</v>
      </c>
      <c r="B4" s="14"/>
      <c r="C4" s="12" t="s">
        <v>3</v>
      </c>
      <c r="D4" s="14"/>
    </row>
    <row r="5" ht="18.75" customHeight="1" spans="1:4">
      <c r="A5" s="31" t="s">
        <v>4</v>
      </c>
      <c r="B5" s="106" t="str">
        <f>"2025"&amp;"年预算数"</f>
        <v>2025年预算数</v>
      </c>
      <c r="C5" s="31" t="s">
        <v>110</v>
      </c>
      <c r="D5" s="106" t="str">
        <f>"2025"&amp;"年预算数"</f>
        <v>2025年预算数</v>
      </c>
    </row>
    <row r="6" ht="18.75" customHeight="1" spans="1:4">
      <c r="A6" s="33"/>
      <c r="B6" s="18"/>
      <c r="C6" s="33"/>
      <c r="D6" s="18"/>
    </row>
    <row r="7" ht="18.75" customHeight="1" spans="1:4">
      <c r="A7" s="156" t="s">
        <v>111</v>
      </c>
      <c r="B7" s="23">
        <v>13193394.95</v>
      </c>
      <c r="C7" s="22" t="s">
        <v>112</v>
      </c>
      <c r="D7" s="23">
        <v>13193394.95</v>
      </c>
    </row>
    <row r="8" ht="18.75" customHeight="1" spans="1:4">
      <c r="A8" s="157" t="s">
        <v>113</v>
      </c>
      <c r="B8" s="23">
        <v>13193394.95</v>
      </c>
      <c r="C8" s="22" t="s">
        <v>114</v>
      </c>
      <c r="D8" s="23"/>
    </row>
    <row r="9" ht="18.75" customHeight="1" spans="1:4">
      <c r="A9" s="157" t="s">
        <v>115</v>
      </c>
      <c r="B9" s="23"/>
      <c r="C9" s="22" t="s">
        <v>116</v>
      </c>
      <c r="D9" s="23"/>
    </row>
    <row r="10" ht="18.75" customHeight="1" spans="1:4">
      <c r="A10" s="157" t="s">
        <v>117</v>
      </c>
      <c r="B10" s="23"/>
      <c r="C10" s="22" t="s">
        <v>118</v>
      </c>
      <c r="D10" s="23"/>
    </row>
    <row r="11" ht="18.75" customHeight="1" spans="1:4">
      <c r="A11" s="158" t="s">
        <v>119</v>
      </c>
      <c r="B11" s="23"/>
      <c r="C11" s="159" t="s">
        <v>120</v>
      </c>
      <c r="D11" s="23"/>
    </row>
    <row r="12" ht="18.75" customHeight="1" spans="1:4">
      <c r="A12" s="160" t="s">
        <v>113</v>
      </c>
      <c r="B12" s="23"/>
      <c r="C12" s="161" t="s">
        <v>121</v>
      </c>
      <c r="D12" s="23"/>
    </row>
    <row r="13" ht="18.75" customHeight="1" spans="1:4">
      <c r="A13" s="160" t="s">
        <v>115</v>
      </c>
      <c r="B13" s="23"/>
      <c r="C13" s="161" t="s">
        <v>122</v>
      </c>
      <c r="D13" s="23"/>
    </row>
    <row r="14" ht="18.75" customHeight="1" spans="1:4">
      <c r="A14" s="160" t="s">
        <v>117</v>
      </c>
      <c r="B14" s="23"/>
      <c r="C14" s="161" t="s">
        <v>123</v>
      </c>
      <c r="D14" s="23"/>
    </row>
    <row r="15" ht="18.75" customHeight="1" spans="1:4">
      <c r="A15" s="160" t="s">
        <v>26</v>
      </c>
      <c r="B15" s="23"/>
      <c r="C15" s="161" t="s">
        <v>124</v>
      </c>
      <c r="D15" s="23">
        <v>1499670</v>
      </c>
    </row>
    <row r="16" ht="18.75" customHeight="1" spans="1:4">
      <c r="A16" s="160" t="s">
        <v>26</v>
      </c>
      <c r="B16" s="23" t="s">
        <v>26</v>
      </c>
      <c r="C16" s="161" t="s">
        <v>125</v>
      </c>
      <c r="D16" s="23">
        <v>376554.9</v>
      </c>
    </row>
    <row r="17" ht="18.75" customHeight="1" spans="1:4">
      <c r="A17" s="162" t="s">
        <v>26</v>
      </c>
      <c r="B17" s="23" t="s">
        <v>26</v>
      </c>
      <c r="C17" s="161" t="s">
        <v>126</v>
      </c>
      <c r="D17" s="23"/>
    </row>
    <row r="18" ht="18.75" customHeight="1" spans="1:4">
      <c r="A18" s="162" t="s">
        <v>26</v>
      </c>
      <c r="B18" s="23" t="s">
        <v>26</v>
      </c>
      <c r="C18" s="161" t="s">
        <v>127</v>
      </c>
      <c r="D18" s="23"/>
    </row>
    <row r="19" ht="18.75" customHeight="1" spans="1:4">
      <c r="A19" s="163" t="s">
        <v>26</v>
      </c>
      <c r="B19" s="23" t="s">
        <v>26</v>
      </c>
      <c r="C19" s="161" t="s">
        <v>128</v>
      </c>
      <c r="D19" s="23">
        <v>10728534.05</v>
      </c>
    </row>
    <row r="20" ht="18.75" customHeight="1" spans="1:4">
      <c r="A20" s="163" t="s">
        <v>26</v>
      </c>
      <c r="B20" s="23" t="s">
        <v>26</v>
      </c>
      <c r="C20" s="161" t="s">
        <v>129</v>
      </c>
      <c r="D20" s="23"/>
    </row>
    <row r="21" ht="18.75" customHeight="1" spans="1:4">
      <c r="A21" s="163" t="s">
        <v>26</v>
      </c>
      <c r="B21" s="23" t="s">
        <v>26</v>
      </c>
      <c r="C21" s="161" t="s">
        <v>130</v>
      </c>
      <c r="D21" s="23"/>
    </row>
    <row r="22" ht="18.75" customHeight="1" spans="1:4">
      <c r="A22" s="163" t="s">
        <v>26</v>
      </c>
      <c r="B22" s="23" t="s">
        <v>26</v>
      </c>
      <c r="C22" s="161" t="s">
        <v>131</v>
      </c>
      <c r="D22" s="23"/>
    </row>
    <row r="23" ht="18.75" customHeight="1" spans="1:4">
      <c r="A23" s="163" t="s">
        <v>26</v>
      </c>
      <c r="B23" s="23" t="s">
        <v>26</v>
      </c>
      <c r="C23" s="161" t="s">
        <v>132</v>
      </c>
      <c r="D23" s="23"/>
    </row>
    <row r="24" ht="18.75" customHeight="1" spans="1:4">
      <c r="A24" s="163" t="s">
        <v>26</v>
      </c>
      <c r="B24" s="23" t="s">
        <v>26</v>
      </c>
      <c r="C24" s="161" t="s">
        <v>133</v>
      </c>
      <c r="D24" s="23"/>
    </row>
    <row r="25" ht="18.75" customHeight="1" spans="1:4">
      <c r="A25" s="163" t="s">
        <v>26</v>
      </c>
      <c r="B25" s="23" t="s">
        <v>26</v>
      </c>
      <c r="C25" s="161" t="s">
        <v>134</v>
      </c>
      <c r="D25" s="23"/>
    </row>
    <row r="26" ht="18.75" customHeight="1" spans="1:4">
      <c r="A26" s="163" t="s">
        <v>26</v>
      </c>
      <c r="B26" s="23" t="s">
        <v>26</v>
      </c>
      <c r="C26" s="161" t="s">
        <v>135</v>
      </c>
      <c r="D26" s="23">
        <v>588636</v>
      </c>
    </row>
    <row r="27" ht="18.75" customHeight="1" spans="1:4">
      <c r="A27" s="163" t="s">
        <v>26</v>
      </c>
      <c r="B27" s="23" t="s">
        <v>26</v>
      </c>
      <c r="C27" s="161" t="s">
        <v>136</v>
      </c>
      <c r="D27" s="23"/>
    </row>
    <row r="28" ht="18.75" customHeight="1" spans="1:4">
      <c r="A28" s="163" t="s">
        <v>26</v>
      </c>
      <c r="B28" s="23" t="s">
        <v>26</v>
      </c>
      <c r="C28" s="161" t="s">
        <v>137</v>
      </c>
      <c r="D28" s="23"/>
    </row>
    <row r="29" ht="18.75" customHeight="1" spans="1:4">
      <c r="A29" s="163" t="s">
        <v>26</v>
      </c>
      <c r="B29" s="23" t="s">
        <v>26</v>
      </c>
      <c r="C29" s="161" t="s">
        <v>138</v>
      </c>
      <c r="D29" s="23"/>
    </row>
    <row r="30" ht="18.75" customHeight="1" spans="1:4">
      <c r="A30" s="163" t="s">
        <v>26</v>
      </c>
      <c r="B30" s="23" t="s">
        <v>26</v>
      </c>
      <c r="C30" s="161" t="s">
        <v>139</v>
      </c>
      <c r="D30" s="23"/>
    </row>
    <row r="31" ht="18.75" customHeight="1" spans="1:4">
      <c r="A31" s="164" t="s">
        <v>26</v>
      </c>
      <c r="B31" s="23" t="s">
        <v>26</v>
      </c>
      <c r="C31" s="161" t="s">
        <v>140</v>
      </c>
      <c r="D31" s="23"/>
    </row>
    <row r="32" ht="18.75" customHeight="1" spans="1:4">
      <c r="A32" s="164" t="s">
        <v>26</v>
      </c>
      <c r="B32" s="23" t="s">
        <v>26</v>
      </c>
      <c r="C32" s="161" t="s">
        <v>141</v>
      </c>
      <c r="D32" s="23"/>
    </row>
    <row r="33" ht="18.75" customHeight="1" spans="1:4">
      <c r="A33" s="164" t="s">
        <v>26</v>
      </c>
      <c r="B33" s="23" t="s">
        <v>26</v>
      </c>
      <c r="C33" s="161" t="s">
        <v>142</v>
      </c>
      <c r="D33" s="23"/>
    </row>
    <row r="34" ht="18.75" customHeight="1" spans="1:4">
      <c r="A34" s="164" t="s">
        <v>26</v>
      </c>
      <c r="B34" s="23" t="s">
        <v>26</v>
      </c>
      <c r="C34" s="161" t="s">
        <v>143</v>
      </c>
      <c r="D34" s="23"/>
    </row>
    <row r="35" ht="18.75" customHeight="1" spans="1:4">
      <c r="A35" s="55" t="s">
        <v>144</v>
      </c>
      <c r="B35" s="165">
        <v>13193394.95</v>
      </c>
      <c r="C35" s="166" t="s">
        <v>51</v>
      </c>
      <c r="D35" s="165">
        <v>13193394.95</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showZeros="0" workbookViewId="0">
      <selection activeCell="D18" sqref="D18"/>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4"/>
      <c r="F1" s="57"/>
      <c r="G1" s="39" t="s">
        <v>145</v>
      </c>
    </row>
    <row r="2" ht="39" customHeight="1" spans="1:7">
      <c r="A2" s="5" t="str">
        <f>"2025"&amp;"年一般公共预算支出预算表（按功能科目分类）"</f>
        <v>2025年一般公共预算支出预算表（按功能科目分类）</v>
      </c>
      <c r="B2" s="145"/>
      <c r="C2" s="145"/>
      <c r="D2" s="145"/>
      <c r="E2" s="145"/>
      <c r="F2" s="145"/>
      <c r="G2" s="145"/>
    </row>
    <row r="3" ht="18" customHeight="1" spans="1:7">
      <c r="A3" s="146" t="str">
        <f>"单位名称："&amp;"耿马傣族佤族自治县林业和草原局"</f>
        <v>单位名称：耿马傣族佤族自治县林业和草原局</v>
      </c>
      <c r="B3" s="29"/>
      <c r="C3" s="30"/>
      <c r="D3" s="30"/>
      <c r="E3" s="30"/>
      <c r="F3" s="101"/>
      <c r="G3" s="39" t="s">
        <v>1</v>
      </c>
    </row>
    <row r="4" ht="20.25" customHeight="1" spans="1:7">
      <c r="A4" s="147" t="s">
        <v>146</v>
      </c>
      <c r="B4" s="148"/>
      <c r="C4" s="106" t="s">
        <v>55</v>
      </c>
      <c r="D4" s="129" t="s">
        <v>75</v>
      </c>
      <c r="E4" s="13"/>
      <c r="F4" s="14"/>
      <c r="G4" s="122" t="s">
        <v>76</v>
      </c>
    </row>
    <row r="5" ht="20.25" customHeight="1" spans="1:7">
      <c r="A5" s="149" t="s">
        <v>73</v>
      </c>
      <c r="B5" s="149" t="s">
        <v>74</v>
      </c>
      <c r="C5" s="33"/>
      <c r="D5" s="66" t="s">
        <v>57</v>
      </c>
      <c r="E5" s="66" t="s">
        <v>147</v>
      </c>
      <c r="F5" s="66" t="s">
        <v>148</v>
      </c>
      <c r="G5" s="94"/>
    </row>
    <row r="6" ht="19.5" customHeight="1" spans="1:7">
      <c r="A6" s="149" t="s">
        <v>149</v>
      </c>
      <c r="B6" s="149" t="s">
        <v>150</v>
      </c>
      <c r="C6" s="149" t="s">
        <v>151</v>
      </c>
      <c r="D6" s="66">
        <v>4</v>
      </c>
      <c r="E6" s="150" t="s">
        <v>152</v>
      </c>
      <c r="F6" s="150" t="s">
        <v>153</v>
      </c>
      <c r="G6" s="149" t="s">
        <v>154</v>
      </c>
    </row>
    <row r="7" ht="18" customHeight="1" spans="1:7">
      <c r="A7" s="34" t="s">
        <v>84</v>
      </c>
      <c r="B7" s="34" t="s">
        <v>85</v>
      </c>
      <c r="C7" s="23">
        <v>1499670</v>
      </c>
      <c r="D7" s="23">
        <v>1499670</v>
      </c>
      <c r="E7" s="23">
        <v>1499670</v>
      </c>
      <c r="F7" s="23"/>
      <c r="G7" s="23"/>
    </row>
    <row r="8" ht="18" customHeight="1" spans="1:7">
      <c r="A8" s="117" t="s">
        <v>86</v>
      </c>
      <c r="B8" s="117" t="s">
        <v>155</v>
      </c>
      <c r="C8" s="23">
        <v>1489496.4</v>
      </c>
      <c r="D8" s="23">
        <v>1489496.4</v>
      </c>
      <c r="E8" s="23">
        <v>1489496.4</v>
      </c>
      <c r="F8" s="23"/>
      <c r="G8" s="23"/>
    </row>
    <row r="9" ht="18" customHeight="1" spans="1:7">
      <c r="A9" s="118" t="s">
        <v>87</v>
      </c>
      <c r="B9" s="118" t="s">
        <v>156</v>
      </c>
      <c r="C9" s="23">
        <v>704648.4</v>
      </c>
      <c r="D9" s="23">
        <v>704648.4</v>
      </c>
      <c r="E9" s="23">
        <v>704648.4</v>
      </c>
      <c r="F9" s="23"/>
      <c r="G9" s="23"/>
    </row>
    <row r="10" ht="18" customHeight="1" spans="1:7">
      <c r="A10" s="118" t="s">
        <v>88</v>
      </c>
      <c r="B10" s="118" t="s">
        <v>157</v>
      </c>
      <c r="C10" s="23">
        <v>784848</v>
      </c>
      <c r="D10" s="23">
        <v>784848</v>
      </c>
      <c r="E10" s="23">
        <v>784848</v>
      </c>
      <c r="F10" s="23"/>
      <c r="G10" s="23"/>
    </row>
    <row r="11" ht="18" customHeight="1" spans="1:7">
      <c r="A11" s="117" t="s">
        <v>89</v>
      </c>
      <c r="B11" s="117" t="s">
        <v>158</v>
      </c>
      <c r="C11" s="23">
        <v>10173.6</v>
      </c>
      <c r="D11" s="23">
        <v>10173.6</v>
      </c>
      <c r="E11" s="23">
        <v>10173.6</v>
      </c>
      <c r="F11" s="23"/>
      <c r="G11" s="23"/>
    </row>
    <row r="12" ht="18" customHeight="1" spans="1:7">
      <c r="A12" s="118" t="s">
        <v>90</v>
      </c>
      <c r="B12" s="118" t="s">
        <v>159</v>
      </c>
      <c r="C12" s="23">
        <v>10173.6</v>
      </c>
      <c r="D12" s="23">
        <v>10173.6</v>
      </c>
      <c r="E12" s="23">
        <v>10173.6</v>
      </c>
      <c r="F12" s="23"/>
      <c r="G12" s="23"/>
    </row>
    <row r="13" ht="18" customHeight="1" spans="1:7">
      <c r="A13" s="34" t="s">
        <v>91</v>
      </c>
      <c r="B13" s="34" t="s">
        <v>92</v>
      </c>
      <c r="C13" s="23">
        <v>376554.9</v>
      </c>
      <c r="D13" s="23">
        <v>376554.9</v>
      </c>
      <c r="E13" s="23">
        <v>376554.9</v>
      </c>
      <c r="F13" s="23"/>
      <c r="G13" s="23"/>
    </row>
    <row r="14" ht="18" customHeight="1" spans="1:7">
      <c r="A14" s="117" t="s">
        <v>93</v>
      </c>
      <c r="B14" s="117" t="s">
        <v>160</v>
      </c>
      <c r="C14" s="23">
        <v>376554.9</v>
      </c>
      <c r="D14" s="23">
        <v>376554.9</v>
      </c>
      <c r="E14" s="23">
        <v>376554.9</v>
      </c>
      <c r="F14" s="23"/>
      <c r="G14" s="23"/>
    </row>
    <row r="15" ht="18" customHeight="1" spans="1:7">
      <c r="A15" s="118" t="s">
        <v>94</v>
      </c>
      <c r="B15" s="118" t="s">
        <v>161</v>
      </c>
      <c r="C15" s="23">
        <v>115226.18</v>
      </c>
      <c r="D15" s="23">
        <v>115226.18</v>
      </c>
      <c r="E15" s="23">
        <v>115226.18</v>
      </c>
      <c r="F15" s="23"/>
      <c r="G15" s="23"/>
    </row>
    <row r="16" ht="18" customHeight="1" spans="1:7">
      <c r="A16" s="118" t="s">
        <v>95</v>
      </c>
      <c r="B16" s="118" t="s">
        <v>162</v>
      </c>
      <c r="C16" s="23">
        <v>233050.12</v>
      </c>
      <c r="D16" s="23">
        <v>233050.12</v>
      </c>
      <c r="E16" s="23">
        <v>233050.12</v>
      </c>
      <c r="F16" s="23"/>
      <c r="G16" s="23"/>
    </row>
    <row r="17" ht="18" customHeight="1" spans="1:7">
      <c r="A17" s="118" t="s">
        <v>96</v>
      </c>
      <c r="B17" s="118" t="s">
        <v>163</v>
      </c>
      <c r="C17" s="23">
        <v>28278.6</v>
      </c>
      <c r="D17" s="23">
        <v>28278.6</v>
      </c>
      <c r="E17" s="23">
        <v>28278.6</v>
      </c>
      <c r="F17" s="23"/>
      <c r="G17" s="23"/>
    </row>
    <row r="18" ht="18" customHeight="1" spans="1:7">
      <c r="A18" s="34" t="s">
        <v>97</v>
      </c>
      <c r="B18" s="34" t="s">
        <v>98</v>
      </c>
      <c r="C18" s="23">
        <v>10728534.05</v>
      </c>
      <c r="D18" s="23">
        <v>6304334.05</v>
      </c>
      <c r="E18" s="23">
        <v>5778122.2</v>
      </c>
      <c r="F18" s="23">
        <v>526211.85</v>
      </c>
      <c r="G18" s="23">
        <v>4424200</v>
      </c>
    </row>
    <row r="19" ht="18" customHeight="1" spans="1:7">
      <c r="A19" s="117" t="s">
        <v>99</v>
      </c>
      <c r="B19" s="117" t="s">
        <v>164</v>
      </c>
      <c r="C19" s="23">
        <v>10728534.05</v>
      </c>
      <c r="D19" s="23">
        <v>6304334.05</v>
      </c>
      <c r="E19" s="23">
        <v>5778122.2</v>
      </c>
      <c r="F19" s="23">
        <v>526211.85</v>
      </c>
      <c r="G19" s="23">
        <v>4424200</v>
      </c>
    </row>
    <row r="20" ht="18" customHeight="1" spans="1:7">
      <c r="A20" s="118" t="s">
        <v>100</v>
      </c>
      <c r="B20" s="118" t="s">
        <v>165</v>
      </c>
      <c r="C20" s="151">
        <v>6304334.05</v>
      </c>
      <c r="D20" s="23">
        <v>6304334.05</v>
      </c>
      <c r="E20" s="23">
        <v>5778122.2</v>
      </c>
      <c r="F20" s="23">
        <v>526211.85</v>
      </c>
      <c r="G20" s="23"/>
    </row>
    <row r="21" ht="18" customHeight="1" spans="1:7">
      <c r="A21" s="118" t="s">
        <v>101</v>
      </c>
      <c r="B21" s="118" t="s">
        <v>166</v>
      </c>
      <c r="C21" s="23">
        <v>3657491</v>
      </c>
      <c r="D21" s="23"/>
      <c r="E21" s="23"/>
      <c r="F21" s="23"/>
      <c r="G21" s="23">
        <v>3657491</v>
      </c>
    </row>
    <row r="22" ht="18" customHeight="1" spans="1:7">
      <c r="A22" s="118" t="s">
        <v>102</v>
      </c>
      <c r="B22" s="118" t="s">
        <v>167</v>
      </c>
      <c r="C22" s="23">
        <v>100000</v>
      </c>
      <c r="D22" s="23"/>
      <c r="E22" s="23"/>
      <c r="F22" s="23"/>
      <c r="G22" s="23">
        <v>100000</v>
      </c>
    </row>
    <row r="23" ht="18" customHeight="1" spans="1:7">
      <c r="A23" s="118" t="s">
        <v>103</v>
      </c>
      <c r="B23" s="118" t="s">
        <v>168</v>
      </c>
      <c r="C23" s="23">
        <v>657509</v>
      </c>
      <c r="D23" s="23"/>
      <c r="E23" s="23"/>
      <c r="F23" s="23"/>
      <c r="G23" s="23">
        <v>657509</v>
      </c>
    </row>
    <row r="24" ht="18" customHeight="1" spans="1:7">
      <c r="A24" s="118">
        <v>2130299</v>
      </c>
      <c r="B24" s="118" t="s">
        <v>169</v>
      </c>
      <c r="C24" s="23">
        <v>9200</v>
      </c>
      <c r="D24" s="23">
        <v>9200</v>
      </c>
      <c r="E24" s="23"/>
      <c r="F24" s="23"/>
      <c r="G24" s="23">
        <v>9200</v>
      </c>
    </row>
    <row r="25" ht="18" customHeight="1" spans="1:7">
      <c r="A25" s="34" t="s">
        <v>104</v>
      </c>
      <c r="B25" s="34" t="s">
        <v>105</v>
      </c>
      <c r="C25" s="23">
        <v>588636</v>
      </c>
      <c r="D25" s="23">
        <v>588636</v>
      </c>
      <c r="E25" s="23">
        <v>588636</v>
      </c>
      <c r="F25" s="23"/>
      <c r="G25" s="23"/>
    </row>
    <row r="26" ht="18" customHeight="1" spans="1:7">
      <c r="A26" s="117" t="s">
        <v>106</v>
      </c>
      <c r="B26" s="117" t="s">
        <v>170</v>
      </c>
      <c r="C26" s="23">
        <v>588636</v>
      </c>
      <c r="D26" s="23">
        <v>588636</v>
      </c>
      <c r="E26" s="23">
        <v>588636</v>
      </c>
      <c r="F26" s="23"/>
      <c r="G26" s="23"/>
    </row>
    <row r="27" ht="18" customHeight="1" spans="1:7">
      <c r="A27" s="118" t="s">
        <v>107</v>
      </c>
      <c r="B27" s="118" t="s">
        <v>171</v>
      </c>
      <c r="C27" s="23">
        <v>588636</v>
      </c>
      <c r="D27" s="23">
        <v>588636</v>
      </c>
      <c r="E27" s="23">
        <v>588636</v>
      </c>
      <c r="F27" s="23"/>
      <c r="G27" s="23"/>
    </row>
    <row r="28" ht="18" customHeight="1" spans="1:7">
      <c r="A28" s="152" t="s">
        <v>108</v>
      </c>
      <c r="B28" s="153" t="s">
        <v>108</v>
      </c>
      <c r="C28" s="23">
        <v>13193394.95</v>
      </c>
      <c r="D28" s="23">
        <v>8769194.95</v>
      </c>
      <c r="E28" s="23">
        <v>8242983.1</v>
      </c>
      <c r="F28" s="23">
        <v>526211.85</v>
      </c>
      <c r="G28" s="23">
        <v>4424200</v>
      </c>
    </row>
  </sheetData>
  <mergeCells count="7">
    <mergeCell ref="A2:G2"/>
    <mergeCell ref="A3:E3"/>
    <mergeCell ref="A4:B4"/>
    <mergeCell ref="D4:F4"/>
    <mergeCell ref="A28:B28"/>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workbookViewId="0">
      <selection activeCell="A1" sqref="A1"/>
    </sheetView>
  </sheetViews>
  <sheetFormatPr defaultColWidth="9.14285714285714" defaultRowHeight="14.25" customHeight="1" outlineLevelRow="6" outlineLevelCol="5"/>
  <cols>
    <col min="1" max="1" width="23.5714285714286" customWidth="1"/>
    <col min="2" max="6" width="22.847619047619" customWidth="1"/>
  </cols>
  <sheetData>
    <row r="1" ht="15" customHeight="1" spans="1:6">
      <c r="A1" s="138"/>
      <c r="B1" s="139"/>
      <c r="C1" s="62"/>
      <c r="F1" s="87" t="s">
        <v>172</v>
      </c>
    </row>
    <row r="2" ht="39" customHeight="1" spans="1:6">
      <c r="A2" s="127" t="str">
        <f>"2025"&amp;"年一般公共预算“三公”经费支出预算表"</f>
        <v>2025年一般公共预算“三公”经费支出预算表</v>
      </c>
      <c r="B2" s="51"/>
      <c r="C2" s="51"/>
      <c r="D2" s="51"/>
      <c r="E2" s="51"/>
      <c r="F2" s="51"/>
    </row>
    <row r="3" ht="18.75" customHeight="1" spans="1:6">
      <c r="A3" s="41" t="str">
        <f>"单位名称："&amp;"耿马傣族佤族自治县林业和草原局"</f>
        <v>单位名称：耿马傣族佤族自治县林业和草原局</v>
      </c>
      <c r="B3" s="139"/>
      <c r="C3" s="62"/>
      <c r="D3" s="30"/>
      <c r="F3" s="87" t="s">
        <v>173</v>
      </c>
    </row>
    <row r="4" ht="18.75" customHeight="1" spans="1:6">
      <c r="A4" s="10" t="s">
        <v>174</v>
      </c>
      <c r="B4" s="31" t="s">
        <v>175</v>
      </c>
      <c r="C4" s="12" t="s">
        <v>176</v>
      </c>
      <c r="D4" s="13"/>
      <c r="E4" s="14"/>
      <c r="F4" s="31" t="s">
        <v>177</v>
      </c>
    </row>
    <row r="5" ht="18.75" customHeight="1" spans="1:6">
      <c r="A5" s="17"/>
      <c r="B5" s="33"/>
      <c r="C5" s="66" t="s">
        <v>57</v>
      </c>
      <c r="D5" s="66" t="s">
        <v>178</v>
      </c>
      <c r="E5" s="66" t="s">
        <v>179</v>
      </c>
      <c r="F5" s="33"/>
    </row>
    <row r="6" ht="18.75" customHeight="1" spans="1:6">
      <c r="A6" s="140">
        <v>1</v>
      </c>
      <c r="B6" s="141">
        <v>2</v>
      </c>
      <c r="C6" s="142">
        <v>3</v>
      </c>
      <c r="D6" s="142">
        <v>4</v>
      </c>
      <c r="E6" s="142">
        <v>5</v>
      </c>
      <c r="F6" s="141">
        <v>6</v>
      </c>
    </row>
    <row r="7" ht="18.75" customHeight="1" spans="1:6">
      <c r="A7" s="143">
        <v>70000</v>
      </c>
      <c r="B7" s="143"/>
      <c r="C7" s="143">
        <v>60000</v>
      </c>
      <c r="D7" s="143"/>
      <c r="E7" s="143">
        <v>60000</v>
      </c>
      <c r="F7" s="143">
        <v>10000</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5"/>
      <c r="D1" s="126"/>
      <c r="E1" s="126"/>
      <c r="F1" s="126"/>
      <c r="G1" s="126"/>
      <c r="H1" s="67"/>
      <c r="I1" s="67"/>
      <c r="J1" s="67"/>
      <c r="K1" s="67"/>
      <c r="L1" s="67"/>
      <c r="M1" s="67"/>
      <c r="N1" s="30"/>
      <c r="O1" s="30"/>
      <c r="P1" s="30"/>
      <c r="Q1" s="67"/>
      <c r="U1" s="125"/>
      <c r="W1" s="38" t="s">
        <v>180</v>
      </c>
    </row>
    <row r="2" ht="39.75" customHeight="1" spans="1:23">
      <c r="A2" s="127"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"单位名称："&amp;"耿马傣族佤族自治县林业和草原局"</f>
        <v>单位名称：耿马傣族佤族自治县林业和草原局</v>
      </c>
      <c r="B3" s="128"/>
      <c r="C3" s="128"/>
      <c r="D3" s="128"/>
      <c r="E3" s="128"/>
      <c r="F3" s="128"/>
      <c r="G3" s="128"/>
      <c r="H3" s="71"/>
      <c r="I3" s="71"/>
      <c r="J3" s="71"/>
      <c r="K3" s="71"/>
      <c r="L3" s="71"/>
      <c r="M3" s="71"/>
      <c r="N3" s="93"/>
      <c r="O3" s="93"/>
      <c r="P3" s="93"/>
      <c r="Q3" s="71"/>
      <c r="U3" s="125"/>
      <c r="W3" s="38" t="s">
        <v>173</v>
      </c>
    </row>
    <row r="4" ht="18" customHeight="1" spans="1:23">
      <c r="A4" s="10" t="s">
        <v>181</v>
      </c>
      <c r="B4" s="10" t="s">
        <v>182</v>
      </c>
      <c r="C4" s="10" t="s">
        <v>183</v>
      </c>
      <c r="D4" s="10" t="s">
        <v>184</v>
      </c>
      <c r="E4" s="10" t="s">
        <v>185</v>
      </c>
      <c r="F4" s="10" t="s">
        <v>186</v>
      </c>
      <c r="G4" s="10" t="s">
        <v>187</v>
      </c>
      <c r="H4" s="129" t="s">
        <v>188</v>
      </c>
      <c r="I4" s="64" t="s">
        <v>188</v>
      </c>
      <c r="J4" s="64"/>
      <c r="K4" s="64"/>
      <c r="L4" s="64"/>
      <c r="M4" s="64"/>
      <c r="N4" s="13"/>
      <c r="O4" s="13"/>
      <c r="P4" s="13"/>
      <c r="Q4" s="74" t="s">
        <v>61</v>
      </c>
      <c r="R4" s="64" t="s">
        <v>78</v>
      </c>
      <c r="S4" s="64"/>
      <c r="T4" s="64"/>
      <c r="U4" s="64"/>
      <c r="V4" s="64"/>
      <c r="W4" s="135"/>
    </row>
    <row r="5" ht="18" customHeight="1" spans="1:23">
      <c r="A5" s="15"/>
      <c r="B5" s="124"/>
      <c r="C5" s="15"/>
      <c r="D5" s="15"/>
      <c r="E5" s="15"/>
      <c r="F5" s="15"/>
      <c r="G5" s="15"/>
      <c r="H5" s="106" t="s">
        <v>189</v>
      </c>
      <c r="I5" s="129" t="s">
        <v>58</v>
      </c>
      <c r="J5" s="64"/>
      <c r="K5" s="64"/>
      <c r="L5" s="64"/>
      <c r="M5" s="135"/>
      <c r="N5" s="12" t="s">
        <v>190</v>
      </c>
      <c r="O5" s="13"/>
      <c r="P5" s="14"/>
      <c r="Q5" s="10" t="s">
        <v>61</v>
      </c>
      <c r="R5" s="129" t="s">
        <v>78</v>
      </c>
      <c r="S5" s="74" t="s">
        <v>64</v>
      </c>
      <c r="T5" s="64" t="s">
        <v>78</v>
      </c>
      <c r="U5" s="74" t="s">
        <v>66</v>
      </c>
      <c r="V5" s="74" t="s">
        <v>67</v>
      </c>
      <c r="W5" s="137" t="s">
        <v>68</v>
      </c>
    </row>
    <row r="6" ht="18.75" customHeight="1" spans="1:23">
      <c r="A6" s="32"/>
      <c r="B6" s="32"/>
      <c r="C6" s="32"/>
      <c r="D6" s="32"/>
      <c r="E6" s="32"/>
      <c r="F6" s="32"/>
      <c r="G6" s="32"/>
      <c r="H6" s="32"/>
      <c r="I6" s="136" t="s">
        <v>191</v>
      </c>
      <c r="J6" s="10" t="s">
        <v>192</v>
      </c>
      <c r="K6" s="10" t="s">
        <v>193</v>
      </c>
      <c r="L6" s="10" t="s">
        <v>194</v>
      </c>
      <c r="M6" s="10" t="s">
        <v>195</v>
      </c>
      <c r="N6" s="10" t="s">
        <v>58</v>
      </c>
      <c r="O6" s="10" t="s">
        <v>59</v>
      </c>
      <c r="P6" s="10" t="s">
        <v>60</v>
      </c>
      <c r="Q6" s="32"/>
      <c r="R6" s="10" t="s">
        <v>57</v>
      </c>
      <c r="S6" s="10" t="s">
        <v>64</v>
      </c>
      <c r="T6" s="10" t="s">
        <v>196</v>
      </c>
      <c r="U6" s="10" t="s">
        <v>66</v>
      </c>
      <c r="V6" s="10" t="s">
        <v>67</v>
      </c>
      <c r="W6" s="10" t="s">
        <v>68</v>
      </c>
    </row>
    <row r="7" ht="37.5" customHeight="1" spans="1:23">
      <c r="A7" s="109"/>
      <c r="B7" s="109"/>
      <c r="C7" s="109"/>
      <c r="D7" s="109"/>
      <c r="E7" s="109"/>
      <c r="F7" s="109"/>
      <c r="G7" s="109"/>
      <c r="H7" s="109"/>
      <c r="I7" s="92"/>
      <c r="J7" s="17" t="s">
        <v>197</v>
      </c>
      <c r="K7" s="17" t="s">
        <v>193</v>
      </c>
      <c r="L7" s="17" t="s">
        <v>194</v>
      </c>
      <c r="M7" s="17" t="s">
        <v>195</v>
      </c>
      <c r="N7" s="17" t="s">
        <v>193</v>
      </c>
      <c r="O7" s="17" t="s">
        <v>194</v>
      </c>
      <c r="P7" s="17" t="s">
        <v>195</v>
      </c>
      <c r="Q7" s="17" t="s">
        <v>61</v>
      </c>
      <c r="R7" s="17" t="s">
        <v>57</v>
      </c>
      <c r="S7" s="17" t="s">
        <v>64</v>
      </c>
      <c r="T7" s="17" t="s">
        <v>196</v>
      </c>
      <c r="U7" s="17" t="s">
        <v>66</v>
      </c>
      <c r="V7" s="17" t="s">
        <v>67</v>
      </c>
      <c r="W7" s="17" t="s">
        <v>68</v>
      </c>
    </row>
    <row r="8" ht="19.5" customHeight="1" spans="1:23">
      <c r="A8" s="130">
        <v>1</v>
      </c>
      <c r="B8" s="130">
        <v>2</v>
      </c>
      <c r="C8" s="130">
        <v>3</v>
      </c>
      <c r="D8" s="130">
        <v>4</v>
      </c>
      <c r="E8" s="130">
        <v>5</v>
      </c>
      <c r="F8" s="130">
        <v>6</v>
      </c>
      <c r="G8" s="130">
        <v>7</v>
      </c>
      <c r="H8" s="130">
        <v>8</v>
      </c>
      <c r="I8" s="130">
        <v>9</v>
      </c>
      <c r="J8" s="130">
        <v>10</v>
      </c>
      <c r="K8" s="130">
        <v>11</v>
      </c>
      <c r="L8" s="130">
        <v>12</v>
      </c>
      <c r="M8" s="130">
        <v>13</v>
      </c>
      <c r="N8" s="130">
        <v>14</v>
      </c>
      <c r="O8" s="130">
        <v>15</v>
      </c>
      <c r="P8" s="130">
        <v>16</v>
      </c>
      <c r="Q8" s="130">
        <v>17</v>
      </c>
      <c r="R8" s="130">
        <v>18</v>
      </c>
      <c r="S8" s="130">
        <v>19</v>
      </c>
      <c r="T8" s="130">
        <v>20</v>
      </c>
      <c r="U8" s="130">
        <v>21</v>
      </c>
      <c r="V8" s="130">
        <v>22</v>
      </c>
      <c r="W8" s="130">
        <v>23</v>
      </c>
    </row>
    <row r="9" ht="21" customHeight="1" spans="1:23">
      <c r="A9" s="131" t="s">
        <v>70</v>
      </c>
      <c r="B9" s="131"/>
      <c r="C9" s="131"/>
      <c r="D9" s="131"/>
      <c r="E9" s="131"/>
      <c r="F9" s="131"/>
      <c r="G9" s="131"/>
      <c r="H9" s="23">
        <v>8769194.95</v>
      </c>
      <c r="I9" s="23">
        <v>8769194.95</v>
      </c>
      <c r="J9" s="23"/>
      <c r="K9" s="23"/>
      <c r="L9" s="23">
        <v>8769194.95</v>
      </c>
      <c r="M9" s="23"/>
      <c r="N9" s="23"/>
      <c r="O9" s="23"/>
      <c r="P9" s="23"/>
      <c r="Q9" s="23"/>
      <c r="R9" s="23"/>
      <c r="S9" s="23"/>
      <c r="T9" s="23"/>
      <c r="U9" s="23"/>
      <c r="V9" s="23"/>
      <c r="W9" s="23"/>
    </row>
    <row r="10" ht="21" customHeight="1" spans="1:23">
      <c r="A10" s="132" t="s">
        <v>70</v>
      </c>
      <c r="B10" s="21"/>
      <c r="C10" s="21"/>
      <c r="D10" s="21"/>
      <c r="E10" s="21"/>
      <c r="F10" s="21"/>
      <c r="G10" s="21"/>
      <c r="H10" s="23">
        <v>8769194.95</v>
      </c>
      <c r="I10" s="23">
        <v>8769194.95</v>
      </c>
      <c r="J10" s="23"/>
      <c r="K10" s="23"/>
      <c r="L10" s="23">
        <v>8769194.95</v>
      </c>
      <c r="M10" s="23"/>
      <c r="N10" s="23"/>
      <c r="O10" s="23"/>
      <c r="P10" s="23"/>
      <c r="Q10" s="23"/>
      <c r="R10" s="23"/>
      <c r="S10" s="23"/>
      <c r="T10" s="23"/>
      <c r="U10" s="23"/>
      <c r="V10" s="23"/>
      <c r="W10" s="23"/>
    </row>
    <row r="11" ht="21" customHeight="1" spans="1:23">
      <c r="A11" s="132" t="s">
        <v>70</v>
      </c>
      <c r="B11" s="21" t="s">
        <v>198</v>
      </c>
      <c r="C11" s="21" t="s">
        <v>199</v>
      </c>
      <c r="D11" s="21" t="s">
        <v>100</v>
      </c>
      <c r="E11" s="21" t="s">
        <v>165</v>
      </c>
      <c r="F11" s="21" t="s">
        <v>200</v>
      </c>
      <c r="G11" s="21" t="s">
        <v>201</v>
      </c>
      <c r="H11" s="23">
        <v>657648</v>
      </c>
      <c r="I11" s="23">
        <v>657648</v>
      </c>
      <c r="J11" s="23"/>
      <c r="K11" s="23"/>
      <c r="L11" s="23">
        <v>657648</v>
      </c>
      <c r="M11" s="23"/>
      <c r="N11" s="23"/>
      <c r="O11" s="23"/>
      <c r="P11" s="23"/>
      <c r="Q11" s="23"/>
      <c r="R11" s="23"/>
      <c r="S11" s="23"/>
      <c r="T11" s="23"/>
      <c r="U11" s="23"/>
      <c r="V11" s="23"/>
      <c r="W11" s="23"/>
    </row>
    <row r="12" ht="21" customHeight="1" spans="1:23">
      <c r="A12" s="132" t="s">
        <v>70</v>
      </c>
      <c r="B12" s="21" t="s">
        <v>202</v>
      </c>
      <c r="C12" s="21" t="s">
        <v>203</v>
      </c>
      <c r="D12" s="21" t="s">
        <v>100</v>
      </c>
      <c r="E12" s="21" t="s">
        <v>165</v>
      </c>
      <c r="F12" s="21" t="s">
        <v>200</v>
      </c>
      <c r="G12" s="21" t="s">
        <v>201</v>
      </c>
      <c r="H12" s="23">
        <v>1585872</v>
      </c>
      <c r="I12" s="23">
        <v>1585872</v>
      </c>
      <c r="J12" s="23"/>
      <c r="K12" s="23"/>
      <c r="L12" s="23">
        <v>1585872</v>
      </c>
      <c r="M12" s="23"/>
      <c r="N12" s="23"/>
      <c r="O12" s="23"/>
      <c r="P12" s="23"/>
      <c r="Q12" s="23"/>
      <c r="R12" s="23"/>
      <c r="S12" s="23"/>
      <c r="T12" s="23"/>
      <c r="U12" s="23"/>
      <c r="V12" s="23"/>
      <c r="W12" s="23"/>
    </row>
    <row r="13" ht="21" customHeight="1" spans="1:23">
      <c r="A13" s="132" t="s">
        <v>70</v>
      </c>
      <c r="B13" s="21" t="s">
        <v>198</v>
      </c>
      <c r="C13" s="21" t="s">
        <v>199</v>
      </c>
      <c r="D13" s="21" t="s">
        <v>100</v>
      </c>
      <c r="E13" s="21" t="s">
        <v>165</v>
      </c>
      <c r="F13" s="21" t="s">
        <v>204</v>
      </c>
      <c r="G13" s="21" t="s">
        <v>205</v>
      </c>
      <c r="H13" s="23">
        <v>164400</v>
      </c>
      <c r="I13" s="23">
        <v>164400</v>
      </c>
      <c r="J13" s="23"/>
      <c r="K13" s="23"/>
      <c r="L13" s="23">
        <v>164400</v>
      </c>
      <c r="M13" s="23"/>
      <c r="N13" s="23"/>
      <c r="O13" s="23"/>
      <c r="P13" s="23"/>
      <c r="Q13" s="23"/>
      <c r="R13" s="23"/>
      <c r="S13" s="23"/>
      <c r="T13" s="23"/>
      <c r="U13" s="23"/>
      <c r="V13" s="23"/>
      <c r="W13" s="23"/>
    </row>
    <row r="14" ht="21" customHeight="1" spans="1:23">
      <c r="A14" s="132" t="s">
        <v>70</v>
      </c>
      <c r="B14" s="21" t="s">
        <v>198</v>
      </c>
      <c r="C14" s="21" t="s">
        <v>199</v>
      </c>
      <c r="D14" s="21" t="s">
        <v>100</v>
      </c>
      <c r="E14" s="21" t="s">
        <v>165</v>
      </c>
      <c r="F14" s="21" t="s">
        <v>204</v>
      </c>
      <c r="G14" s="21" t="s">
        <v>205</v>
      </c>
      <c r="H14" s="23">
        <v>694956</v>
      </c>
      <c r="I14" s="23">
        <v>694956</v>
      </c>
      <c r="J14" s="23"/>
      <c r="K14" s="23"/>
      <c r="L14" s="23">
        <v>694956</v>
      </c>
      <c r="M14" s="23"/>
      <c r="N14" s="23"/>
      <c r="O14" s="23"/>
      <c r="P14" s="23"/>
      <c r="Q14" s="23"/>
      <c r="R14" s="23"/>
      <c r="S14" s="23"/>
      <c r="T14" s="23"/>
      <c r="U14" s="23"/>
      <c r="V14" s="23"/>
      <c r="W14" s="23"/>
    </row>
    <row r="15" ht="21" customHeight="1" spans="1:23">
      <c r="A15" s="132" t="s">
        <v>70</v>
      </c>
      <c r="B15" s="21" t="s">
        <v>202</v>
      </c>
      <c r="C15" s="21" t="s">
        <v>203</v>
      </c>
      <c r="D15" s="21" t="s">
        <v>100</v>
      </c>
      <c r="E15" s="21" t="s">
        <v>165</v>
      </c>
      <c r="F15" s="21" t="s">
        <v>204</v>
      </c>
      <c r="G15" s="21" t="s">
        <v>205</v>
      </c>
      <c r="H15" s="23">
        <v>300732</v>
      </c>
      <c r="I15" s="23">
        <v>300732</v>
      </c>
      <c r="J15" s="23"/>
      <c r="K15" s="23"/>
      <c r="L15" s="23">
        <v>300732</v>
      </c>
      <c r="M15" s="23"/>
      <c r="N15" s="23"/>
      <c r="O15" s="23"/>
      <c r="P15" s="23"/>
      <c r="Q15" s="23"/>
      <c r="R15" s="23"/>
      <c r="S15" s="23"/>
      <c r="T15" s="23"/>
      <c r="U15" s="23"/>
      <c r="V15" s="23"/>
      <c r="W15" s="23"/>
    </row>
    <row r="16" ht="21" customHeight="1" spans="1:23">
      <c r="A16" s="132" t="s">
        <v>70</v>
      </c>
      <c r="B16" s="21" t="s">
        <v>206</v>
      </c>
      <c r="C16" s="21" t="s">
        <v>207</v>
      </c>
      <c r="D16" s="21" t="s">
        <v>100</v>
      </c>
      <c r="E16" s="21" t="s">
        <v>165</v>
      </c>
      <c r="F16" s="21" t="s">
        <v>204</v>
      </c>
      <c r="G16" s="21" t="s">
        <v>205</v>
      </c>
      <c r="H16" s="23">
        <v>18000</v>
      </c>
      <c r="I16" s="23">
        <v>18000</v>
      </c>
      <c r="J16" s="23"/>
      <c r="K16" s="23"/>
      <c r="L16" s="23">
        <v>18000</v>
      </c>
      <c r="M16" s="23"/>
      <c r="N16" s="23"/>
      <c r="O16" s="23"/>
      <c r="P16" s="23"/>
      <c r="Q16" s="23"/>
      <c r="R16" s="23"/>
      <c r="S16" s="23"/>
      <c r="T16" s="23"/>
      <c r="U16" s="23"/>
      <c r="V16" s="23"/>
      <c r="W16" s="23"/>
    </row>
    <row r="17" ht="21" customHeight="1" spans="1:23">
      <c r="A17" s="132" t="s">
        <v>70</v>
      </c>
      <c r="B17" s="21" t="s">
        <v>198</v>
      </c>
      <c r="C17" s="21" t="s">
        <v>199</v>
      </c>
      <c r="D17" s="21" t="s">
        <v>100</v>
      </c>
      <c r="E17" s="21" t="s">
        <v>165</v>
      </c>
      <c r="F17" s="21" t="s">
        <v>208</v>
      </c>
      <c r="G17" s="21" t="s">
        <v>209</v>
      </c>
      <c r="H17" s="23">
        <v>54804</v>
      </c>
      <c r="I17" s="23">
        <v>54804</v>
      </c>
      <c r="J17" s="23"/>
      <c r="K17" s="23"/>
      <c r="L17" s="23">
        <v>54804</v>
      </c>
      <c r="M17" s="23"/>
      <c r="N17" s="23"/>
      <c r="O17" s="23"/>
      <c r="P17" s="23"/>
      <c r="Q17" s="23"/>
      <c r="R17" s="23"/>
      <c r="S17" s="23"/>
      <c r="T17" s="23"/>
      <c r="U17" s="23"/>
      <c r="V17" s="23"/>
      <c r="W17" s="23"/>
    </row>
    <row r="18" ht="21" customHeight="1" spans="1:23">
      <c r="A18" s="132" t="s">
        <v>70</v>
      </c>
      <c r="B18" s="21" t="s">
        <v>210</v>
      </c>
      <c r="C18" s="21" t="s">
        <v>211</v>
      </c>
      <c r="D18" s="21" t="s">
        <v>100</v>
      </c>
      <c r="E18" s="21" t="s">
        <v>165</v>
      </c>
      <c r="F18" s="21" t="s">
        <v>208</v>
      </c>
      <c r="G18" s="21" t="s">
        <v>209</v>
      </c>
      <c r="H18" s="23">
        <v>270300</v>
      </c>
      <c r="I18" s="23">
        <v>270300</v>
      </c>
      <c r="J18" s="23"/>
      <c r="K18" s="23"/>
      <c r="L18" s="23">
        <v>270300</v>
      </c>
      <c r="M18" s="23"/>
      <c r="N18" s="23"/>
      <c r="O18" s="23"/>
      <c r="P18" s="23"/>
      <c r="Q18" s="23"/>
      <c r="R18" s="23"/>
      <c r="S18" s="23"/>
      <c r="T18" s="23"/>
      <c r="U18" s="23"/>
      <c r="V18" s="23"/>
      <c r="W18" s="23"/>
    </row>
    <row r="19" ht="21" customHeight="1" spans="1:23">
      <c r="A19" s="132" t="s">
        <v>70</v>
      </c>
      <c r="B19" s="21" t="s">
        <v>212</v>
      </c>
      <c r="C19" s="21" t="s">
        <v>213</v>
      </c>
      <c r="D19" s="21" t="s">
        <v>100</v>
      </c>
      <c r="E19" s="21" t="s">
        <v>165</v>
      </c>
      <c r="F19" s="21" t="s">
        <v>214</v>
      </c>
      <c r="G19" s="21" t="s">
        <v>215</v>
      </c>
      <c r="H19" s="23">
        <v>923952</v>
      </c>
      <c r="I19" s="23">
        <v>923952</v>
      </c>
      <c r="J19" s="23"/>
      <c r="K19" s="23"/>
      <c r="L19" s="23">
        <v>923952</v>
      </c>
      <c r="M19" s="23"/>
      <c r="N19" s="23"/>
      <c r="O19" s="23"/>
      <c r="P19" s="23"/>
      <c r="Q19" s="23"/>
      <c r="R19" s="23"/>
      <c r="S19" s="23"/>
      <c r="T19" s="23"/>
      <c r="U19" s="23"/>
      <c r="V19" s="23"/>
      <c r="W19" s="23"/>
    </row>
    <row r="20" ht="21" customHeight="1" spans="1:23">
      <c r="A20" s="132" t="s">
        <v>70</v>
      </c>
      <c r="B20" s="21" t="s">
        <v>216</v>
      </c>
      <c r="C20" s="21" t="s">
        <v>217</v>
      </c>
      <c r="D20" s="21" t="s">
        <v>100</v>
      </c>
      <c r="E20" s="21" t="s">
        <v>165</v>
      </c>
      <c r="F20" s="21" t="s">
        <v>214</v>
      </c>
      <c r="G20" s="21" t="s">
        <v>215</v>
      </c>
      <c r="H20" s="23">
        <v>612000</v>
      </c>
      <c r="I20" s="23">
        <v>612000</v>
      </c>
      <c r="J20" s="23"/>
      <c r="K20" s="23"/>
      <c r="L20" s="23">
        <v>612000</v>
      </c>
      <c r="M20" s="23"/>
      <c r="N20" s="23"/>
      <c r="O20" s="23"/>
      <c r="P20" s="23"/>
      <c r="Q20" s="23"/>
      <c r="R20" s="23"/>
      <c r="S20" s="23"/>
      <c r="T20" s="23"/>
      <c r="U20" s="23"/>
      <c r="V20" s="23"/>
      <c r="W20" s="23"/>
    </row>
    <row r="21" ht="21" customHeight="1" spans="1:23">
      <c r="A21" s="132" t="s">
        <v>70</v>
      </c>
      <c r="B21" s="21" t="s">
        <v>218</v>
      </c>
      <c r="C21" s="21" t="s">
        <v>219</v>
      </c>
      <c r="D21" s="21" t="s">
        <v>100</v>
      </c>
      <c r="E21" s="21" t="s">
        <v>165</v>
      </c>
      <c r="F21" s="21" t="s">
        <v>214</v>
      </c>
      <c r="G21" s="21" t="s">
        <v>215</v>
      </c>
      <c r="H21" s="23">
        <v>471840</v>
      </c>
      <c r="I21" s="23">
        <v>471840</v>
      </c>
      <c r="J21" s="23"/>
      <c r="K21" s="23"/>
      <c r="L21" s="23">
        <v>471840</v>
      </c>
      <c r="M21" s="23"/>
      <c r="N21" s="23"/>
      <c r="O21" s="23"/>
      <c r="P21" s="23"/>
      <c r="Q21" s="23"/>
      <c r="R21" s="23"/>
      <c r="S21" s="23"/>
      <c r="T21" s="23"/>
      <c r="U21" s="23"/>
      <c r="V21" s="23"/>
      <c r="W21" s="23"/>
    </row>
    <row r="22" ht="21" customHeight="1" spans="1:23">
      <c r="A22" s="132" t="s">
        <v>70</v>
      </c>
      <c r="B22" s="21" t="s">
        <v>220</v>
      </c>
      <c r="C22" s="21" t="s">
        <v>221</v>
      </c>
      <c r="D22" s="21" t="s">
        <v>88</v>
      </c>
      <c r="E22" s="21" t="s">
        <v>157</v>
      </c>
      <c r="F22" s="21" t="s">
        <v>222</v>
      </c>
      <c r="G22" s="21" t="s">
        <v>223</v>
      </c>
      <c r="H22" s="23">
        <v>784848</v>
      </c>
      <c r="I22" s="23">
        <v>784848</v>
      </c>
      <c r="J22" s="23"/>
      <c r="K22" s="23"/>
      <c r="L22" s="23">
        <v>784848</v>
      </c>
      <c r="M22" s="23"/>
      <c r="N22" s="23"/>
      <c r="O22" s="23"/>
      <c r="P22" s="23"/>
      <c r="Q22" s="23"/>
      <c r="R22" s="23"/>
      <c r="S22" s="23"/>
      <c r="T22" s="23"/>
      <c r="U22" s="23"/>
      <c r="V22" s="23"/>
      <c r="W22" s="23"/>
    </row>
    <row r="23" ht="21" customHeight="1" spans="1:23">
      <c r="A23" s="132" t="s">
        <v>70</v>
      </c>
      <c r="B23" s="21" t="s">
        <v>220</v>
      </c>
      <c r="C23" s="21" t="s">
        <v>221</v>
      </c>
      <c r="D23" s="21" t="s">
        <v>224</v>
      </c>
      <c r="E23" s="21" t="s">
        <v>225</v>
      </c>
      <c r="F23" s="21" t="s">
        <v>226</v>
      </c>
      <c r="G23" s="21" t="s">
        <v>227</v>
      </c>
      <c r="H23" s="23"/>
      <c r="I23" s="23"/>
      <c r="J23" s="23"/>
      <c r="K23" s="23"/>
      <c r="L23" s="23"/>
      <c r="M23" s="23"/>
      <c r="N23" s="23"/>
      <c r="O23" s="23"/>
      <c r="P23" s="23"/>
      <c r="Q23" s="23"/>
      <c r="R23" s="23"/>
      <c r="S23" s="23"/>
      <c r="T23" s="23"/>
      <c r="U23" s="23"/>
      <c r="V23" s="23"/>
      <c r="W23" s="23"/>
    </row>
    <row r="24" ht="21" customHeight="1" spans="1:23">
      <c r="A24" s="132" t="s">
        <v>70</v>
      </c>
      <c r="B24" s="21" t="s">
        <v>220</v>
      </c>
      <c r="C24" s="21" t="s">
        <v>221</v>
      </c>
      <c r="D24" s="21" t="s">
        <v>94</v>
      </c>
      <c r="E24" s="21" t="s">
        <v>161</v>
      </c>
      <c r="F24" s="21" t="s">
        <v>228</v>
      </c>
      <c r="G24" s="21" t="s">
        <v>229</v>
      </c>
      <c r="H24" s="23">
        <v>115226.18</v>
      </c>
      <c r="I24" s="23">
        <v>115226.18</v>
      </c>
      <c r="J24" s="23"/>
      <c r="K24" s="23"/>
      <c r="L24" s="23">
        <v>115226.18</v>
      </c>
      <c r="M24" s="23"/>
      <c r="N24" s="23"/>
      <c r="O24" s="23"/>
      <c r="P24" s="23"/>
      <c r="Q24" s="23"/>
      <c r="R24" s="23"/>
      <c r="S24" s="23"/>
      <c r="T24" s="23"/>
      <c r="U24" s="23"/>
      <c r="V24" s="23"/>
      <c r="W24" s="23"/>
    </row>
    <row r="25" ht="21" customHeight="1" spans="1:23">
      <c r="A25" s="132" t="s">
        <v>70</v>
      </c>
      <c r="B25" s="21" t="s">
        <v>220</v>
      </c>
      <c r="C25" s="21" t="s">
        <v>221</v>
      </c>
      <c r="D25" s="21" t="s">
        <v>95</v>
      </c>
      <c r="E25" s="21" t="s">
        <v>162</v>
      </c>
      <c r="F25" s="21" t="s">
        <v>228</v>
      </c>
      <c r="G25" s="21" t="s">
        <v>229</v>
      </c>
      <c r="H25" s="23">
        <v>233050.12</v>
      </c>
      <c r="I25" s="23">
        <v>233050.12</v>
      </c>
      <c r="J25" s="23"/>
      <c r="K25" s="23"/>
      <c r="L25" s="23">
        <v>233050.12</v>
      </c>
      <c r="M25" s="23"/>
      <c r="N25" s="23"/>
      <c r="O25" s="23"/>
      <c r="P25" s="23"/>
      <c r="Q25" s="23"/>
      <c r="R25" s="23"/>
      <c r="S25" s="23"/>
      <c r="T25" s="23"/>
      <c r="U25" s="23"/>
      <c r="V25" s="23"/>
      <c r="W25" s="23"/>
    </row>
    <row r="26" ht="21" customHeight="1" spans="1:23">
      <c r="A26" s="132" t="s">
        <v>70</v>
      </c>
      <c r="B26" s="21" t="s">
        <v>220</v>
      </c>
      <c r="C26" s="21" t="s">
        <v>221</v>
      </c>
      <c r="D26" s="21" t="s">
        <v>230</v>
      </c>
      <c r="E26" s="21" t="s">
        <v>231</v>
      </c>
      <c r="F26" s="21" t="s">
        <v>232</v>
      </c>
      <c r="G26" s="21" t="s">
        <v>233</v>
      </c>
      <c r="H26" s="23"/>
      <c r="I26" s="23"/>
      <c r="J26" s="23"/>
      <c r="K26" s="23"/>
      <c r="L26" s="23"/>
      <c r="M26" s="23"/>
      <c r="N26" s="23"/>
      <c r="O26" s="23"/>
      <c r="P26" s="23"/>
      <c r="Q26" s="23"/>
      <c r="R26" s="23"/>
      <c r="S26" s="23"/>
      <c r="T26" s="23"/>
      <c r="U26" s="23"/>
      <c r="V26" s="23"/>
      <c r="W26" s="23"/>
    </row>
    <row r="27" ht="21" customHeight="1" spans="1:23">
      <c r="A27" s="132" t="s">
        <v>70</v>
      </c>
      <c r="B27" s="21" t="s">
        <v>220</v>
      </c>
      <c r="C27" s="21" t="s">
        <v>221</v>
      </c>
      <c r="D27" s="21" t="s">
        <v>100</v>
      </c>
      <c r="E27" s="21" t="s">
        <v>165</v>
      </c>
      <c r="F27" s="21" t="s">
        <v>234</v>
      </c>
      <c r="G27" s="21" t="s">
        <v>235</v>
      </c>
      <c r="H27" s="23">
        <v>23618.2</v>
      </c>
      <c r="I27" s="23">
        <v>23618.2</v>
      </c>
      <c r="J27" s="23"/>
      <c r="K27" s="23"/>
      <c r="L27" s="23">
        <v>23618.2</v>
      </c>
      <c r="M27" s="23"/>
      <c r="N27" s="23"/>
      <c r="O27" s="23"/>
      <c r="P27" s="23"/>
      <c r="Q27" s="23"/>
      <c r="R27" s="23"/>
      <c r="S27" s="23"/>
      <c r="T27" s="23"/>
      <c r="U27" s="23"/>
      <c r="V27" s="23"/>
      <c r="W27" s="23"/>
    </row>
    <row r="28" ht="21" customHeight="1" spans="1:23">
      <c r="A28" s="132" t="s">
        <v>70</v>
      </c>
      <c r="B28" s="21" t="s">
        <v>220</v>
      </c>
      <c r="C28" s="21" t="s">
        <v>221</v>
      </c>
      <c r="D28" s="21" t="s">
        <v>96</v>
      </c>
      <c r="E28" s="21" t="s">
        <v>163</v>
      </c>
      <c r="F28" s="21" t="s">
        <v>234</v>
      </c>
      <c r="G28" s="21" t="s">
        <v>235</v>
      </c>
      <c r="H28" s="23">
        <v>18468</v>
      </c>
      <c r="I28" s="23">
        <v>18468</v>
      </c>
      <c r="J28" s="23"/>
      <c r="K28" s="23"/>
      <c r="L28" s="23">
        <v>18468</v>
      </c>
      <c r="M28" s="23"/>
      <c r="N28" s="23"/>
      <c r="O28" s="23"/>
      <c r="P28" s="23"/>
      <c r="Q28" s="23"/>
      <c r="R28" s="23"/>
      <c r="S28" s="23"/>
      <c r="T28" s="23"/>
      <c r="U28" s="23"/>
      <c r="V28" s="23"/>
      <c r="W28" s="23"/>
    </row>
    <row r="29" ht="21" customHeight="1" spans="1:23">
      <c r="A29" s="132" t="s">
        <v>70</v>
      </c>
      <c r="B29" s="21" t="s">
        <v>220</v>
      </c>
      <c r="C29" s="21" t="s">
        <v>221</v>
      </c>
      <c r="D29" s="21" t="s">
        <v>96</v>
      </c>
      <c r="E29" s="21" t="s">
        <v>163</v>
      </c>
      <c r="F29" s="21" t="s">
        <v>234</v>
      </c>
      <c r="G29" s="21" t="s">
        <v>235</v>
      </c>
      <c r="H29" s="23">
        <v>9810.6</v>
      </c>
      <c r="I29" s="23">
        <v>9810.6</v>
      </c>
      <c r="J29" s="23"/>
      <c r="K29" s="23"/>
      <c r="L29" s="23">
        <v>9810.6</v>
      </c>
      <c r="M29" s="23"/>
      <c r="N29" s="23"/>
      <c r="O29" s="23"/>
      <c r="P29" s="23"/>
      <c r="Q29" s="23"/>
      <c r="R29" s="23"/>
      <c r="S29" s="23"/>
      <c r="T29" s="23"/>
      <c r="U29" s="23"/>
      <c r="V29" s="23"/>
      <c r="W29" s="23"/>
    </row>
    <row r="30" ht="21" customHeight="1" spans="1:23">
      <c r="A30" s="132" t="s">
        <v>70</v>
      </c>
      <c r="B30" s="21" t="s">
        <v>236</v>
      </c>
      <c r="C30" s="21" t="s">
        <v>171</v>
      </c>
      <c r="D30" s="21" t="s">
        <v>107</v>
      </c>
      <c r="E30" s="21" t="s">
        <v>171</v>
      </c>
      <c r="F30" s="21" t="s">
        <v>237</v>
      </c>
      <c r="G30" s="21" t="s">
        <v>171</v>
      </c>
      <c r="H30" s="23">
        <v>588636</v>
      </c>
      <c r="I30" s="23">
        <v>588636</v>
      </c>
      <c r="J30" s="23"/>
      <c r="K30" s="23"/>
      <c r="L30" s="23">
        <v>588636</v>
      </c>
      <c r="M30" s="23"/>
      <c r="N30" s="23"/>
      <c r="O30" s="23"/>
      <c r="P30" s="23"/>
      <c r="Q30" s="23"/>
      <c r="R30" s="23"/>
      <c r="S30" s="23"/>
      <c r="T30" s="23"/>
      <c r="U30" s="23"/>
      <c r="V30" s="23"/>
      <c r="W30" s="23"/>
    </row>
    <row r="31" ht="21" customHeight="1" spans="1:23">
      <c r="A31" s="132" t="s">
        <v>70</v>
      </c>
      <c r="B31" s="21" t="s">
        <v>238</v>
      </c>
      <c r="C31" s="21" t="s">
        <v>239</v>
      </c>
      <c r="D31" s="21" t="s">
        <v>100</v>
      </c>
      <c r="E31" s="21" t="s">
        <v>165</v>
      </c>
      <c r="F31" s="21" t="s">
        <v>240</v>
      </c>
      <c r="G31" s="21" t="s">
        <v>241</v>
      </c>
      <c r="H31" s="23">
        <v>7000</v>
      </c>
      <c r="I31" s="23">
        <v>7000</v>
      </c>
      <c r="J31" s="23"/>
      <c r="K31" s="23"/>
      <c r="L31" s="23">
        <v>7000</v>
      </c>
      <c r="M31" s="23"/>
      <c r="N31" s="23"/>
      <c r="O31" s="23"/>
      <c r="P31" s="23"/>
      <c r="Q31" s="23"/>
      <c r="R31" s="23"/>
      <c r="S31" s="23"/>
      <c r="T31" s="23"/>
      <c r="U31" s="23"/>
      <c r="V31" s="23"/>
      <c r="W31" s="23"/>
    </row>
    <row r="32" ht="21" customHeight="1" spans="1:23">
      <c r="A32" s="132" t="s">
        <v>70</v>
      </c>
      <c r="B32" s="21" t="s">
        <v>238</v>
      </c>
      <c r="C32" s="21" t="s">
        <v>239</v>
      </c>
      <c r="D32" s="21" t="s">
        <v>100</v>
      </c>
      <c r="E32" s="21" t="s">
        <v>165</v>
      </c>
      <c r="F32" s="21" t="s">
        <v>242</v>
      </c>
      <c r="G32" s="21" t="s">
        <v>243</v>
      </c>
      <c r="H32" s="23">
        <v>14000</v>
      </c>
      <c r="I32" s="23">
        <v>14000</v>
      </c>
      <c r="J32" s="23"/>
      <c r="K32" s="23"/>
      <c r="L32" s="23">
        <v>14000</v>
      </c>
      <c r="M32" s="23"/>
      <c r="N32" s="23"/>
      <c r="O32" s="23"/>
      <c r="P32" s="23"/>
      <c r="Q32" s="23"/>
      <c r="R32" s="23"/>
      <c r="S32" s="23"/>
      <c r="T32" s="23"/>
      <c r="U32" s="23"/>
      <c r="V32" s="23"/>
      <c r="W32" s="23"/>
    </row>
    <row r="33" ht="21" customHeight="1" spans="1:23">
      <c r="A33" s="132" t="s">
        <v>70</v>
      </c>
      <c r="B33" s="21" t="s">
        <v>238</v>
      </c>
      <c r="C33" s="21" t="s">
        <v>239</v>
      </c>
      <c r="D33" s="21" t="s">
        <v>100</v>
      </c>
      <c r="E33" s="21" t="s">
        <v>165</v>
      </c>
      <c r="F33" s="21" t="s">
        <v>244</v>
      </c>
      <c r="G33" s="21" t="s">
        <v>245</v>
      </c>
      <c r="H33" s="23">
        <v>30000</v>
      </c>
      <c r="I33" s="23">
        <v>30000</v>
      </c>
      <c r="J33" s="23"/>
      <c r="K33" s="23"/>
      <c r="L33" s="23">
        <v>30000</v>
      </c>
      <c r="M33" s="23"/>
      <c r="N33" s="23"/>
      <c r="O33" s="23"/>
      <c r="P33" s="23"/>
      <c r="Q33" s="23"/>
      <c r="R33" s="23"/>
      <c r="S33" s="23"/>
      <c r="T33" s="23"/>
      <c r="U33" s="23"/>
      <c r="V33" s="23"/>
      <c r="W33" s="23"/>
    </row>
    <row r="34" ht="21" customHeight="1" spans="1:23">
      <c r="A34" s="132" t="s">
        <v>70</v>
      </c>
      <c r="B34" s="21" t="s">
        <v>246</v>
      </c>
      <c r="C34" s="21" t="s">
        <v>247</v>
      </c>
      <c r="D34" s="21" t="s">
        <v>100</v>
      </c>
      <c r="E34" s="21" t="s">
        <v>165</v>
      </c>
      <c r="F34" s="21" t="s">
        <v>248</v>
      </c>
      <c r="G34" s="21" t="s">
        <v>177</v>
      </c>
      <c r="H34" s="23">
        <v>10000</v>
      </c>
      <c r="I34" s="23">
        <v>10000</v>
      </c>
      <c r="J34" s="23"/>
      <c r="K34" s="23"/>
      <c r="L34" s="23">
        <v>10000</v>
      </c>
      <c r="M34" s="23"/>
      <c r="N34" s="23"/>
      <c r="O34" s="23"/>
      <c r="P34" s="23"/>
      <c r="Q34" s="23"/>
      <c r="R34" s="23"/>
      <c r="S34" s="23"/>
      <c r="T34" s="23"/>
      <c r="U34" s="23"/>
      <c r="V34" s="23"/>
      <c r="W34" s="23"/>
    </row>
    <row r="35" ht="21" customHeight="1" spans="1:23">
      <c r="A35" s="132" t="s">
        <v>70</v>
      </c>
      <c r="B35" s="21" t="s">
        <v>238</v>
      </c>
      <c r="C35" s="21" t="s">
        <v>239</v>
      </c>
      <c r="D35" s="21" t="s">
        <v>100</v>
      </c>
      <c r="E35" s="21" t="s">
        <v>165</v>
      </c>
      <c r="F35" s="21" t="s">
        <v>249</v>
      </c>
      <c r="G35" s="21" t="s">
        <v>250</v>
      </c>
      <c r="H35" s="23">
        <v>40000</v>
      </c>
      <c r="I35" s="23">
        <v>40000</v>
      </c>
      <c r="J35" s="23"/>
      <c r="K35" s="23"/>
      <c r="L35" s="23">
        <v>40000</v>
      </c>
      <c r="M35" s="23"/>
      <c r="N35" s="23"/>
      <c r="O35" s="23"/>
      <c r="P35" s="23"/>
      <c r="Q35" s="23"/>
      <c r="R35" s="23"/>
      <c r="S35" s="23"/>
      <c r="T35" s="23"/>
      <c r="U35" s="23"/>
      <c r="V35" s="23"/>
      <c r="W35" s="23"/>
    </row>
    <row r="36" ht="21" customHeight="1" spans="1:23">
      <c r="A36" s="132" t="s">
        <v>70</v>
      </c>
      <c r="B36" s="21" t="s">
        <v>238</v>
      </c>
      <c r="C36" s="21" t="s">
        <v>239</v>
      </c>
      <c r="D36" s="21" t="s">
        <v>100</v>
      </c>
      <c r="E36" s="21" t="s">
        <v>165</v>
      </c>
      <c r="F36" s="21" t="s">
        <v>251</v>
      </c>
      <c r="G36" s="21" t="s">
        <v>252</v>
      </c>
      <c r="H36" s="23">
        <v>67000</v>
      </c>
      <c r="I36" s="23">
        <v>67000</v>
      </c>
      <c r="J36" s="23"/>
      <c r="K36" s="23"/>
      <c r="L36" s="23">
        <v>67000</v>
      </c>
      <c r="M36" s="23"/>
      <c r="N36" s="23"/>
      <c r="O36" s="23"/>
      <c r="P36" s="23"/>
      <c r="Q36" s="23"/>
      <c r="R36" s="23"/>
      <c r="S36" s="23"/>
      <c r="T36" s="23"/>
      <c r="U36" s="23"/>
      <c r="V36" s="23"/>
      <c r="W36" s="23"/>
    </row>
    <row r="37" ht="21" customHeight="1" spans="1:23">
      <c r="A37" s="132" t="s">
        <v>70</v>
      </c>
      <c r="B37" s="21" t="s">
        <v>253</v>
      </c>
      <c r="C37" s="21" t="s">
        <v>254</v>
      </c>
      <c r="D37" s="21" t="s">
        <v>100</v>
      </c>
      <c r="E37" s="21" t="s">
        <v>165</v>
      </c>
      <c r="F37" s="21" t="s">
        <v>255</v>
      </c>
      <c r="G37" s="21" t="s">
        <v>254</v>
      </c>
      <c r="H37" s="23">
        <v>92700</v>
      </c>
      <c r="I37" s="23">
        <v>92700</v>
      </c>
      <c r="J37" s="23"/>
      <c r="K37" s="23"/>
      <c r="L37" s="23">
        <v>92700</v>
      </c>
      <c r="M37" s="23"/>
      <c r="N37" s="23"/>
      <c r="O37" s="23"/>
      <c r="P37" s="23"/>
      <c r="Q37" s="23"/>
      <c r="R37" s="23"/>
      <c r="S37" s="23"/>
      <c r="T37" s="23"/>
      <c r="U37" s="23"/>
      <c r="V37" s="23"/>
      <c r="W37" s="23"/>
    </row>
    <row r="38" ht="21" customHeight="1" spans="1:23">
      <c r="A38" s="132" t="s">
        <v>70</v>
      </c>
      <c r="B38" s="21" t="s">
        <v>256</v>
      </c>
      <c r="C38" s="21" t="s">
        <v>257</v>
      </c>
      <c r="D38" s="21" t="s">
        <v>100</v>
      </c>
      <c r="E38" s="21" t="s">
        <v>165</v>
      </c>
      <c r="F38" s="21" t="s">
        <v>258</v>
      </c>
      <c r="G38" s="21" t="s">
        <v>257</v>
      </c>
      <c r="H38" s="23">
        <v>60000</v>
      </c>
      <c r="I38" s="23">
        <v>60000</v>
      </c>
      <c r="J38" s="23"/>
      <c r="K38" s="23"/>
      <c r="L38" s="23">
        <v>60000</v>
      </c>
      <c r="M38" s="23"/>
      <c r="N38" s="23"/>
      <c r="O38" s="23"/>
      <c r="P38" s="23"/>
      <c r="Q38" s="23"/>
      <c r="R38" s="23"/>
      <c r="S38" s="23"/>
      <c r="T38" s="23"/>
      <c r="U38" s="23"/>
      <c r="V38" s="23"/>
      <c r="W38" s="23"/>
    </row>
    <row r="39" ht="21" customHeight="1" spans="1:23">
      <c r="A39" s="132" t="s">
        <v>70</v>
      </c>
      <c r="B39" s="21" t="s">
        <v>259</v>
      </c>
      <c r="C39" s="21" t="s">
        <v>260</v>
      </c>
      <c r="D39" s="21" t="s">
        <v>100</v>
      </c>
      <c r="E39" s="21" t="s">
        <v>165</v>
      </c>
      <c r="F39" s="21" t="s">
        <v>261</v>
      </c>
      <c r="G39" s="21" t="s">
        <v>262</v>
      </c>
      <c r="H39" s="23">
        <v>130200</v>
      </c>
      <c r="I39" s="23">
        <v>130200</v>
      </c>
      <c r="J39" s="23"/>
      <c r="K39" s="23"/>
      <c r="L39" s="23">
        <v>130200</v>
      </c>
      <c r="M39" s="23"/>
      <c r="N39" s="23"/>
      <c r="O39" s="23"/>
      <c r="P39" s="23"/>
      <c r="Q39" s="23"/>
      <c r="R39" s="23"/>
      <c r="S39" s="23"/>
      <c r="T39" s="23"/>
      <c r="U39" s="23"/>
      <c r="V39" s="23"/>
      <c r="W39" s="23"/>
    </row>
    <row r="40" ht="21" customHeight="1" spans="1:23">
      <c r="A40" s="132" t="s">
        <v>70</v>
      </c>
      <c r="B40" s="21" t="s">
        <v>263</v>
      </c>
      <c r="C40" s="21" t="s">
        <v>264</v>
      </c>
      <c r="D40" s="21" t="s">
        <v>100</v>
      </c>
      <c r="E40" s="21" t="s">
        <v>165</v>
      </c>
      <c r="F40" s="21" t="s">
        <v>265</v>
      </c>
      <c r="G40" s="21" t="s">
        <v>266</v>
      </c>
      <c r="H40" s="23">
        <v>75311.85</v>
      </c>
      <c r="I40" s="23">
        <v>75311.85</v>
      </c>
      <c r="J40" s="23"/>
      <c r="K40" s="23"/>
      <c r="L40" s="23">
        <v>75311.85</v>
      </c>
      <c r="M40" s="23"/>
      <c r="N40" s="23"/>
      <c r="O40" s="23"/>
      <c r="P40" s="23"/>
      <c r="Q40" s="23"/>
      <c r="R40" s="23"/>
      <c r="S40" s="23"/>
      <c r="T40" s="23"/>
      <c r="U40" s="23"/>
      <c r="V40" s="23"/>
      <c r="W40" s="23"/>
    </row>
    <row r="41" ht="21" customHeight="1" spans="1:23">
      <c r="A41" s="132" t="s">
        <v>70</v>
      </c>
      <c r="B41" s="21" t="s">
        <v>267</v>
      </c>
      <c r="C41" s="21" t="s">
        <v>268</v>
      </c>
      <c r="D41" s="21" t="s">
        <v>87</v>
      </c>
      <c r="E41" s="21" t="s">
        <v>156</v>
      </c>
      <c r="F41" s="21" t="s">
        <v>269</v>
      </c>
      <c r="G41" s="21" t="s">
        <v>270</v>
      </c>
      <c r="H41" s="23">
        <v>704648.4</v>
      </c>
      <c r="I41" s="23">
        <v>704648.4</v>
      </c>
      <c r="J41" s="23"/>
      <c r="K41" s="23"/>
      <c r="L41" s="23">
        <v>704648.4</v>
      </c>
      <c r="M41" s="23"/>
      <c r="N41" s="23"/>
      <c r="O41" s="23"/>
      <c r="P41" s="23"/>
      <c r="Q41" s="23"/>
      <c r="R41" s="23"/>
      <c r="S41" s="23"/>
      <c r="T41" s="23"/>
      <c r="U41" s="23"/>
      <c r="V41" s="23"/>
      <c r="W41" s="23"/>
    </row>
    <row r="42" ht="21" customHeight="1" spans="1:23">
      <c r="A42" s="132" t="s">
        <v>70</v>
      </c>
      <c r="B42" s="21" t="s">
        <v>271</v>
      </c>
      <c r="C42" s="21" t="s">
        <v>272</v>
      </c>
      <c r="D42" s="21" t="s">
        <v>90</v>
      </c>
      <c r="E42" s="21" t="s">
        <v>159</v>
      </c>
      <c r="F42" s="21" t="s">
        <v>273</v>
      </c>
      <c r="G42" s="21" t="s">
        <v>274</v>
      </c>
      <c r="H42" s="23">
        <v>10173.6</v>
      </c>
      <c r="I42" s="23">
        <v>10173.6</v>
      </c>
      <c r="J42" s="23"/>
      <c r="K42" s="23"/>
      <c r="L42" s="23">
        <v>10173.6</v>
      </c>
      <c r="M42" s="23"/>
      <c r="N42" s="23"/>
      <c r="O42" s="23"/>
      <c r="P42" s="23"/>
      <c r="Q42" s="23"/>
      <c r="R42" s="23"/>
      <c r="S42" s="23"/>
      <c r="T42" s="23"/>
      <c r="U42" s="23"/>
      <c r="V42" s="23"/>
      <c r="W42" s="23"/>
    </row>
    <row r="43" ht="21" customHeight="1" spans="1:23">
      <c r="A43" s="132" t="s">
        <v>70</v>
      </c>
      <c r="B43" s="21" t="s">
        <v>220</v>
      </c>
      <c r="C43" s="21" t="s">
        <v>221</v>
      </c>
      <c r="D43" s="21" t="s">
        <v>94</v>
      </c>
      <c r="E43" s="21" t="s">
        <v>161</v>
      </c>
      <c r="F43" s="21" t="s">
        <v>275</v>
      </c>
      <c r="G43" s="21" t="s">
        <v>276</v>
      </c>
      <c r="H43" s="23"/>
      <c r="I43" s="23"/>
      <c r="J43" s="23"/>
      <c r="K43" s="23"/>
      <c r="L43" s="23"/>
      <c r="M43" s="23"/>
      <c r="N43" s="23"/>
      <c r="O43" s="23"/>
      <c r="P43" s="23"/>
      <c r="Q43" s="23"/>
      <c r="R43" s="23"/>
      <c r="S43" s="23"/>
      <c r="T43" s="23"/>
      <c r="U43" s="23"/>
      <c r="V43" s="23"/>
      <c r="W43" s="23"/>
    </row>
    <row r="44" ht="21" customHeight="1" spans="1:23">
      <c r="A44" s="35" t="s">
        <v>108</v>
      </c>
      <c r="B44" s="133"/>
      <c r="C44" s="133"/>
      <c r="D44" s="133"/>
      <c r="E44" s="133"/>
      <c r="F44" s="133"/>
      <c r="G44" s="134"/>
      <c r="H44" s="23">
        <v>8769194.95</v>
      </c>
      <c r="I44" s="23">
        <v>8769194.95</v>
      </c>
      <c r="J44" s="23"/>
      <c r="K44" s="23"/>
      <c r="L44" s="23">
        <v>8769194.95</v>
      </c>
      <c r="M44" s="23"/>
      <c r="N44" s="23"/>
      <c r="O44" s="23"/>
      <c r="P44" s="23"/>
      <c r="Q44" s="23"/>
      <c r="R44" s="23"/>
      <c r="S44" s="23"/>
      <c r="T44" s="23"/>
      <c r="U44" s="23"/>
      <c r="V44" s="23"/>
      <c r="W44" s="23"/>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3"/>
  <sheetViews>
    <sheetView showZeros="0" tabSelected="1" workbookViewId="0">
      <selection activeCell="A10" sqref="$A10:$XFD10"/>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277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"单位名称："&amp;"耿马傣族佤族自治县林业和草原局"</f>
        <v>单位名称：耿马傣族佤族自治县林业和草原局</v>
      </c>
      <c r="B3" s="8"/>
      <c r="C3" s="8"/>
      <c r="D3" s="8"/>
      <c r="E3" s="8"/>
      <c r="F3" s="8"/>
      <c r="G3" s="8"/>
      <c r="H3" s="8"/>
      <c r="I3" s="9"/>
      <c r="J3" s="9"/>
      <c r="K3" s="9"/>
      <c r="L3" s="9"/>
      <c r="M3" s="9"/>
      <c r="N3" s="9"/>
      <c r="O3" s="9"/>
      <c r="P3" s="9"/>
      <c r="Q3" s="9"/>
      <c r="R3" s="1"/>
      <c r="S3" s="1"/>
      <c r="T3" s="1"/>
      <c r="U3" s="3"/>
      <c r="V3" s="1"/>
      <c r="W3" s="39" t="s">
        <v>173</v>
      </c>
    </row>
    <row r="4" ht="18.75" customHeight="1" spans="1:23">
      <c r="A4" s="10" t="s">
        <v>278</v>
      </c>
      <c r="B4" s="11" t="s">
        <v>182</v>
      </c>
      <c r="C4" s="10" t="s">
        <v>183</v>
      </c>
      <c r="D4" s="10" t="s">
        <v>279</v>
      </c>
      <c r="E4" s="11" t="s">
        <v>184</v>
      </c>
      <c r="F4" s="11" t="s">
        <v>185</v>
      </c>
      <c r="G4" s="11" t="s">
        <v>280</v>
      </c>
      <c r="H4" s="11" t="s">
        <v>281</v>
      </c>
      <c r="I4" s="31" t="s">
        <v>55</v>
      </c>
      <c r="J4" s="12" t="s">
        <v>282</v>
      </c>
      <c r="K4" s="13"/>
      <c r="L4" s="13"/>
      <c r="M4" s="14"/>
      <c r="N4" s="12" t="s">
        <v>190</v>
      </c>
      <c r="O4" s="13"/>
      <c r="P4" s="14"/>
      <c r="Q4" s="11" t="s">
        <v>61</v>
      </c>
      <c r="R4" s="12" t="s">
        <v>78</v>
      </c>
      <c r="S4" s="13"/>
      <c r="T4" s="13"/>
      <c r="U4" s="13"/>
      <c r="V4" s="13"/>
      <c r="W4" s="14"/>
    </row>
    <row r="5" ht="18.75" customHeight="1" spans="1:23">
      <c r="A5" s="15"/>
      <c r="B5" s="32"/>
      <c r="C5" s="15"/>
      <c r="D5" s="15"/>
      <c r="E5" s="16"/>
      <c r="F5" s="16"/>
      <c r="G5" s="16"/>
      <c r="H5" s="16"/>
      <c r="I5" s="32"/>
      <c r="J5" s="121" t="s">
        <v>58</v>
      </c>
      <c r="K5" s="122"/>
      <c r="L5" s="11" t="s">
        <v>59</v>
      </c>
      <c r="M5" s="11" t="s">
        <v>60</v>
      </c>
      <c r="N5" s="11" t="s">
        <v>58</v>
      </c>
      <c r="O5" s="11" t="s">
        <v>59</v>
      </c>
      <c r="P5" s="11" t="s">
        <v>60</v>
      </c>
      <c r="Q5" s="16"/>
      <c r="R5" s="11" t="s">
        <v>57</v>
      </c>
      <c r="S5" s="10" t="s">
        <v>64</v>
      </c>
      <c r="T5" s="10" t="s">
        <v>196</v>
      </c>
      <c r="U5" s="10" t="s">
        <v>66</v>
      </c>
      <c r="V5" s="10" t="s">
        <v>67</v>
      </c>
      <c r="W5" s="10" t="s">
        <v>68</v>
      </c>
    </row>
    <row r="6" ht="18.75" customHeight="1" spans="1:23">
      <c r="A6" s="32"/>
      <c r="B6" s="32"/>
      <c r="C6" s="32"/>
      <c r="D6" s="32"/>
      <c r="E6" s="32"/>
      <c r="F6" s="32"/>
      <c r="G6" s="32"/>
      <c r="H6" s="32"/>
      <c r="I6" s="32"/>
      <c r="J6" s="123" t="s">
        <v>57</v>
      </c>
      <c r="K6" s="94"/>
      <c r="L6" s="32"/>
      <c r="M6" s="32"/>
      <c r="N6" s="32"/>
      <c r="O6" s="32"/>
      <c r="P6" s="32"/>
      <c r="Q6" s="32"/>
      <c r="R6" s="32"/>
      <c r="S6" s="124"/>
      <c r="T6" s="124"/>
      <c r="U6" s="124"/>
      <c r="V6" s="124"/>
      <c r="W6" s="124"/>
    </row>
    <row r="7" ht="18.75" customHeight="1" spans="1:23">
      <c r="A7" s="17"/>
      <c r="B7" s="33"/>
      <c r="C7" s="17"/>
      <c r="D7" s="17"/>
      <c r="E7" s="18"/>
      <c r="F7" s="18"/>
      <c r="G7" s="18"/>
      <c r="H7" s="18"/>
      <c r="I7" s="33"/>
      <c r="J7" s="46" t="s">
        <v>57</v>
      </c>
      <c r="K7" s="46" t="s">
        <v>283</v>
      </c>
      <c r="L7" s="18"/>
      <c r="M7" s="18"/>
      <c r="N7" s="18"/>
      <c r="O7" s="18"/>
      <c r="P7" s="18"/>
      <c r="Q7" s="18"/>
      <c r="R7" s="18"/>
      <c r="S7" s="18"/>
      <c r="T7" s="18"/>
      <c r="U7" s="33"/>
      <c r="V7" s="18"/>
      <c r="W7" s="18"/>
    </row>
    <row r="8" ht="18.75" customHeight="1" spans="1:23">
      <c r="A8" s="119">
        <v>1</v>
      </c>
      <c r="B8" s="119">
        <v>2</v>
      </c>
      <c r="C8" s="119">
        <v>3</v>
      </c>
      <c r="D8" s="119">
        <v>4</v>
      </c>
      <c r="E8" s="119">
        <v>5</v>
      </c>
      <c r="F8" s="119">
        <v>6</v>
      </c>
      <c r="G8" s="119">
        <v>7</v>
      </c>
      <c r="H8" s="119">
        <v>8</v>
      </c>
      <c r="I8" s="119">
        <v>9</v>
      </c>
      <c r="J8" s="119">
        <v>10</v>
      </c>
      <c r="K8" s="119">
        <v>11</v>
      </c>
      <c r="L8" s="119">
        <v>12</v>
      </c>
      <c r="M8" s="119">
        <v>13</v>
      </c>
      <c r="N8" s="119">
        <v>14</v>
      </c>
      <c r="O8" s="119">
        <v>15</v>
      </c>
      <c r="P8" s="119">
        <v>16</v>
      </c>
      <c r="Q8" s="119">
        <v>17</v>
      </c>
      <c r="R8" s="119">
        <v>18</v>
      </c>
      <c r="S8" s="119">
        <v>19</v>
      </c>
      <c r="T8" s="119">
        <v>20</v>
      </c>
      <c r="U8" s="119">
        <v>21</v>
      </c>
      <c r="V8" s="119">
        <v>22</v>
      </c>
      <c r="W8" s="119">
        <v>23</v>
      </c>
    </row>
    <row r="9" ht="18.75" customHeight="1" spans="1:23">
      <c r="A9" s="21"/>
      <c r="B9" s="21"/>
      <c r="C9" s="21" t="s">
        <v>284</v>
      </c>
      <c r="D9" s="21"/>
      <c r="E9" s="21"/>
      <c r="F9" s="21"/>
      <c r="G9" s="21"/>
      <c r="H9" s="21"/>
      <c r="I9" s="23">
        <v>9200</v>
      </c>
      <c r="J9" s="23">
        <v>9200</v>
      </c>
      <c r="K9" s="23">
        <v>9200</v>
      </c>
      <c r="L9" s="23"/>
      <c r="M9" s="23"/>
      <c r="N9" s="23"/>
      <c r="O9" s="23"/>
      <c r="P9" s="23"/>
      <c r="Q9" s="23"/>
      <c r="R9" s="23"/>
      <c r="S9" s="23"/>
      <c r="T9" s="23"/>
      <c r="U9" s="23"/>
      <c r="V9" s="23"/>
      <c r="W9" s="23"/>
    </row>
    <row r="10" ht="18.75" customHeight="1" spans="1:23">
      <c r="A10" s="120" t="s">
        <v>285</v>
      </c>
      <c r="B10" s="120" t="s">
        <v>286</v>
      </c>
      <c r="C10" s="21" t="s">
        <v>284</v>
      </c>
      <c r="D10" s="120" t="s">
        <v>70</v>
      </c>
      <c r="E10" s="120">
        <v>2130299</v>
      </c>
      <c r="F10" s="120" t="s">
        <v>169</v>
      </c>
      <c r="G10" s="120" t="s">
        <v>273</v>
      </c>
      <c r="H10" s="120" t="s">
        <v>274</v>
      </c>
      <c r="I10" s="23">
        <v>9200</v>
      </c>
      <c r="J10" s="23">
        <v>9200</v>
      </c>
      <c r="K10" s="23">
        <v>9200</v>
      </c>
      <c r="L10" s="23"/>
      <c r="M10" s="23"/>
      <c r="N10" s="23"/>
      <c r="O10" s="23"/>
      <c r="P10" s="23"/>
      <c r="Q10" s="23"/>
      <c r="R10" s="23"/>
      <c r="S10" s="23"/>
      <c r="T10" s="23"/>
      <c r="U10" s="23"/>
      <c r="V10" s="23"/>
      <c r="W10" s="23"/>
    </row>
    <row r="11" ht="18.75" customHeight="1" spans="1:23">
      <c r="A11" s="25"/>
      <c r="B11" s="25"/>
      <c r="C11" s="21" t="s">
        <v>287</v>
      </c>
      <c r="D11" s="25"/>
      <c r="E11" s="25"/>
      <c r="F11" s="25"/>
      <c r="G11" s="25"/>
      <c r="H11" s="25"/>
      <c r="I11" s="23">
        <v>404900</v>
      </c>
      <c r="J11" s="23">
        <v>404900</v>
      </c>
      <c r="K11" s="23">
        <v>404900</v>
      </c>
      <c r="L11" s="23"/>
      <c r="M11" s="23"/>
      <c r="N11" s="23"/>
      <c r="O11" s="23"/>
      <c r="P11" s="23"/>
      <c r="Q11" s="23"/>
      <c r="R11" s="23"/>
      <c r="S11" s="23"/>
      <c r="T11" s="23"/>
      <c r="U11" s="23"/>
      <c r="V11" s="23"/>
      <c r="W11" s="23"/>
    </row>
    <row r="12" ht="18.75" customHeight="1" spans="1:23">
      <c r="A12" s="120" t="s">
        <v>285</v>
      </c>
      <c r="B12" s="120" t="s">
        <v>288</v>
      </c>
      <c r="C12" s="21" t="s">
        <v>287</v>
      </c>
      <c r="D12" s="120" t="s">
        <v>70</v>
      </c>
      <c r="E12" s="120" t="s">
        <v>103</v>
      </c>
      <c r="F12" s="120" t="s">
        <v>168</v>
      </c>
      <c r="G12" s="120" t="s">
        <v>289</v>
      </c>
      <c r="H12" s="120" t="s">
        <v>290</v>
      </c>
      <c r="I12" s="23">
        <v>404900</v>
      </c>
      <c r="J12" s="23">
        <v>404900</v>
      </c>
      <c r="K12" s="23">
        <v>404900</v>
      </c>
      <c r="L12" s="23"/>
      <c r="M12" s="23"/>
      <c r="N12" s="23"/>
      <c r="O12" s="23"/>
      <c r="P12" s="23"/>
      <c r="Q12" s="23"/>
      <c r="R12" s="23"/>
      <c r="S12" s="23"/>
      <c r="T12" s="23"/>
      <c r="U12" s="23"/>
      <c r="V12" s="23"/>
      <c r="W12" s="23"/>
    </row>
    <row r="13" ht="18.75" customHeight="1" spans="1:23">
      <c r="A13" s="25"/>
      <c r="B13" s="25"/>
      <c r="C13" s="21" t="s">
        <v>291</v>
      </c>
      <c r="D13" s="25"/>
      <c r="E13" s="25"/>
      <c r="F13" s="25"/>
      <c r="G13" s="25"/>
      <c r="H13" s="25"/>
      <c r="I13" s="23">
        <v>242609</v>
      </c>
      <c r="J13" s="23">
        <v>242609</v>
      </c>
      <c r="K13" s="23">
        <v>242609</v>
      </c>
      <c r="L13" s="23"/>
      <c r="M13" s="23"/>
      <c r="N13" s="23"/>
      <c r="O13" s="23"/>
      <c r="P13" s="23"/>
      <c r="Q13" s="23"/>
      <c r="R13" s="23"/>
      <c r="S13" s="23"/>
      <c r="T13" s="23"/>
      <c r="U13" s="23"/>
      <c r="V13" s="23"/>
      <c r="W13" s="23"/>
    </row>
    <row r="14" ht="18.75" customHeight="1" spans="1:23">
      <c r="A14" s="120" t="s">
        <v>285</v>
      </c>
      <c r="B14" s="120" t="s">
        <v>292</v>
      </c>
      <c r="C14" s="21" t="s">
        <v>291</v>
      </c>
      <c r="D14" s="120" t="s">
        <v>70</v>
      </c>
      <c r="E14" s="120" t="s">
        <v>103</v>
      </c>
      <c r="F14" s="120" t="s">
        <v>168</v>
      </c>
      <c r="G14" s="120" t="s">
        <v>293</v>
      </c>
      <c r="H14" s="120" t="s">
        <v>294</v>
      </c>
      <c r="I14" s="23">
        <v>242609</v>
      </c>
      <c r="J14" s="23">
        <v>242609</v>
      </c>
      <c r="K14" s="23">
        <v>242609</v>
      </c>
      <c r="L14" s="23"/>
      <c r="M14" s="23"/>
      <c r="N14" s="23"/>
      <c r="O14" s="23"/>
      <c r="P14" s="23"/>
      <c r="Q14" s="23"/>
      <c r="R14" s="23"/>
      <c r="S14" s="23"/>
      <c r="T14" s="23"/>
      <c r="U14" s="23"/>
      <c r="V14" s="23"/>
      <c r="W14" s="23"/>
    </row>
    <row r="15" ht="18.75" customHeight="1" spans="1:23">
      <c r="A15" s="25"/>
      <c r="B15" s="25"/>
      <c r="C15" s="21" t="s">
        <v>295</v>
      </c>
      <c r="D15" s="25"/>
      <c r="E15" s="25"/>
      <c r="F15" s="25"/>
      <c r="G15" s="25"/>
      <c r="H15" s="25"/>
      <c r="I15" s="23">
        <v>50000</v>
      </c>
      <c r="J15" s="23">
        <v>50000</v>
      </c>
      <c r="K15" s="23">
        <v>50000</v>
      </c>
      <c r="L15" s="23"/>
      <c r="M15" s="23"/>
      <c r="N15" s="23"/>
      <c r="O15" s="23"/>
      <c r="P15" s="23"/>
      <c r="Q15" s="23"/>
      <c r="R15" s="23"/>
      <c r="S15" s="23"/>
      <c r="T15" s="23"/>
      <c r="U15" s="23"/>
      <c r="V15" s="23"/>
      <c r="W15" s="23"/>
    </row>
    <row r="16" ht="18.75" customHeight="1" spans="1:23">
      <c r="A16" s="120" t="s">
        <v>285</v>
      </c>
      <c r="B16" s="120" t="s">
        <v>296</v>
      </c>
      <c r="C16" s="21" t="s">
        <v>295</v>
      </c>
      <c r="D16" s="120" t="s">
        <v>70</v>
      </c>
      <c r="E16" s="120" t="s">
        <v>101</v>
      </c>
      <c r="F16" s="120" t="s">
        <v>166</v>
      </c>
      <c r="G16" s="120" t="s">
        <v>289</v>
      </c>
      <c r="H16" s="120" t="s">
        <v>290</v>
      </c>
      <c r="I16" s="23">
        <v>50000</v>
      </c>
      <c r="J16" s="23">
        <v>50000</v>
      </c>
      <c r="K16" s="23">
        <v>50000</v>
      </c>
      <c r="L16" s="23"/>
      <c r="M16" s="23"/>
      <c r="N16" s="23"/>
      <c r="O16" s="23"/>
      <c r="P16" s="23"/>
      <c r="Q16" s="23"/>
      <c r="R16" s="23"/>
      <c r="S16" s="23"/>
      <c r="T16" s="23"/>
      <c r="U16" s="23"/>
      <c r="V16" s="23"/>
      <c r="W16" s="23"/>
    </row>
    <row r="17" ht="18.75" customHeight="1" spans="1:23">
      <c r="A17" s="25"/>
      <c r="B17" s="25"/>
      <c r="C17" s="21" t="s">
        <v>297</v>
      </c>
      <c r="D17" s="25"/>
      <c r="E17" s="25"/>
      <c r="F17" s="25"/>
      <c r="G17" s="25"/>
      <c r="H17" s="25"/>
      <c r="I17" s="23">
        <v>20000</v>
      </c>
      <c r="J17" s="23">
        <v>20000</v>
      </c>
      <c r="K17" s="23">
        <v>20000</v>
      </c>
      <c r="L17" s="23"/>
      <c r="M17" s="23"/>
      <c r="N17" s="23"/>
      <c r="O17" s="23"/>
      <c r="P17" s="23"/>
      <c r="Q17" s="23"/>
      <c r="R17" s="23"/>
      <c r="S17" s="23"/>
      <c r="T17" s="23"/>
      <c r="U17" s="23"/>
      <c r="V17" s="23"/>
      <c r="W17" s="23"/>
    </row>
    <row r="18" ht="18.75" customHeight="1" spans="1:23">
      <c r="A18" s="120" t="s">
        <v>285</v>
      </c>
      <c r="B18" s="120" t="s">
        <v>298</v>
      </c>
      <c r="C18" s="21" t="s">
        <v>297</v>
      </c>
      <c r="D18" s="120" t="s">
        <v>70</v>
      </c>
      <c r="E18" s="120" t="s">
        <v>101</v>
      </c>
      <c r="F18" s="120" t="s">
        <v>166</v>
      </c>
      <c r="G18" s="120" t="s">
        <v>293</v>
      </c>
      <c r="H18" s="120" t="s">
        <v>294</v>
      </c>
      <c r="I18" s="23">
        <v>20000</v>
      </c>
      <c r="J18" s="23">
        <v>20000</v>
      </c>
      <c r="K18" s="23">
        <v>20000</v>
      </c>
      <c r="L18" s="23"/>
      <c r="M18" s="23"/>
      <c r="N18" s="23"/>
      <c r="O18" s="23"/>
      <c r="P18" s="23"/>
      <c r="Q18" s="23"/>
      <c r="R18" s="23"/>
      <c r="S18" s="23"/>
      <c r="T18" s="23"/>
      <c r="U18" s="23"/>
      <c r="V18" s="23"/>
      <c r="W18" s="23"/>
    </row>
    <row r="19" ht="18.75" customHeight="1" spans="1:23">
      <c r="A19" s="25"/>
      <c r="B19" s="25"/>
      <c r="C19" s="21" t="s">
        <v>299</v>
      </c>
      <c r="D19" s="25"/>
      <c r="E19" s="25"/>
      <c r="F19" s="25"/>
      <c r="G19" s="25"/>
      <c r="H19" s="25"/>
      <c r="I19" s="23">
        <v>500000</v>
      </c>
      <c r="J19" s="23">
        <v>500000</v>
      </c>
      <c r="K19" s="23">
        <v>500000</v>
      </c>
      <c r="L19" s="23"/>
      <c r="M19" s="23"/>
      <c r="N19" s="23"/>
      <c r="O19" s="23"/>
      <c r="P19" s="23"/>
      <c r="Q19" s="23"/>
      <c r="R19" s="23"/>
      <c r="S19" s="23"/>
      <c r="T19" s="23"/>
      <c r="U19" s="23"/>
      <c r="V19" s="23"/>
      <c r="W19" s="23"/>
    </row>
    <row r="20" ht="18.75" customHeight="1" spans="1:23">
      <c r="A20" s="120" t="s">
        <v>285</v>
      </c>
      <c r="B20" s="120" t="s">
        <v>300</v>
      </c>
      <c r="C20" s="21" t="s">
        <v>299</v>
      </c>
      <c r="D20" s="120" t="s">
        <v>70</v>
      </c>
      <c r="E20" s="120" t="s">
        <v>101</v>
      </c>
      <c r="F20" s="120" t="s">
        <v>166</v>
      </c>
      <c r="G20" s="120" t="s">
        <v>289</v>
      </c>
      <c r="H20" s="120" t="s">
        <v>290</v>
      </c>
      <c r="I20" s="23">
        <v>500000</v>
      </c>
      <c r="J20" s="23">
        <v>500000</v>
      </c>
      <c r="K20" s="23">
        <v>500000</v>
      </c>
      <c r="L20" s="23"/>
      <c r="M20" s="23"/>
      <c r="N20" s="23"/>
      <c r="O20" s="23"/>
      <c r="P20" s="23"/>
      <c r="Q20" s="23"/>
      <c r="R20" s="23"/>
      <c r="S20" s="23"/>
      <c r="T20" s="23"/>
      <c r="U20" s="23"/>
      <c r="V20" s="23"/>
      <c r="W20" s="23"/>
    </row>
    <row r="21" ht="18.75" customHeight="1" spans="1:23">
      <c r="A21" s="25"/>
      <c r="B21" s="25"/>
      <c r="C21" s="21" t="s">
        <v>301</v>
      </c>
      <c r="D21" s="25"/>
      <c r="E21" s="25"/>
      <c r="F21" s="25"/>
      <c r="G21" s="25"/>
      <c r="H21" s="25"/>
      <c r="I21" s="23">
        <v>2037491</v>
      </c>
      <c r="J21" s="23">
        <v>2037491</v>
      </c>
      <c r="K21" s="23">
        <v>2037491</v>
      </c>
      <c r="L21" s="23"/>
      <c r="M21" s="23"/>
      <c r="N21" s="23"/>
      <c r="O21" s="23"/>
      <c r="P21" s="23"/>
      <c r="Q21" s="23"/>
      <c r="R21" s="23"/>
      <c r="S21" s="23"/>
      <c r="T21" s="23"/>
      <c r="U21" s="23"/>
      <c r="V21" s="23"/>
      <c r="W21" s="23"/>
    </row>
    <row r="22" ht="18.75" customHeight="1" spans="1:23">
      <c r="A22" s="120" t="s">
        <v>285</v>
      </c>
      <c r="B22" s="120" t="s">
        <v>302</v>
      </c>
      <c r="C22" s="21" t="s">
        <v>301</v>
      </c>
      <c r="D22" s="120" t="s">
        <v>70</v>
      </c>
      <c r="E22" s="120" t="s">
        <v>101</v>
      </c>
      <c r="F22" s="120" t="s">
        <v>166</v>
      </c>
      <c r="G22" s="120" t="s">
        <v>289</v>
      </c>
      <c r="H22" s="120" t="s">
        <v>290</v>
      </c>
      <c r="I22" s="23">
        <v>2037491</v>
      </c>
      <c r="J22" s="23">
        <v>2037491</v>
      </c>
      <c r="K22" s="23">
        <v>2037491</v>
      </c>
      <c r="L22" s="23"/>
      <c r="M22" s="23"/>
      <c r="N22" s="23"/>
      <c r="O22" s="23"/>
      <c r="P22" s="23"/>
      <c r="Q22" s="23"/>
      <c r="R22" s="23"/>
      <c r="S22" s="23"/>
      <c r="T22" s="23"/>
      <c r="U22" s="23"/>
      <c r="V22" s="23"/>
      <c r="W22" s="23"/>
    </row>
    <row r="23" ht="18.75" customHeight="1" spans="1:23">
      <c r="A23" s="25"/>
      <c r="B23" s="25"/>
      <c r="C23" s="21" t="s">
        <v>303</v>
      </c>
      <c r="D23" s="25"/>
      <c r="E23" s="25"/>
      <c r="F23" s="25"/>
      <c r="G23" s="25"/>
      <c r="H23" s="25"/>
      <c r="I23" s="23">
        <v>50000</v>
      </c>
      <c r="J23" s="23">
        <v>50000</v>
      </c>
      <c r="K23" s="23">
        <v>50000</v>
      </c>
      <c r="L23" s="23"/>
      <c r="M23" s="23"/>
      <c r="N23" s="23"/>
      <c r="O23" s="23"/>
      <c r="P23" s="23"/>
      <c r="Q23" s="23"/>
      <c r="R23" s="23"/>
      <c r="S23" s="23"/>
      <c r="T23" s="23"/>
      <c r="U23" s="23"/>
      <c r="V23" s="23"/>
      <c r="W23" s="23"/>
    </row>
    <row r="24" ht="18.75" customHeight="1" spans="1:23">
      <c r="A24" s="120" t="s">
        <v>285</v>
      </c>
      <c r="B24" s="120" t="s">
        <v>304</v>
      </c>
      <c r="C24" s="21" t="s">
        <v>303</v>
      </c>
      <c r="D24" s="120" t="s">
        <v>70</v>
      </c>
      <c r="E24" s="120" t="s">
        <v>101</v>
      </c>
      <c r="F24" s="120" t="s">
        <v>166</v>
      </c>
      <c r="G24" s="120" t="s">
        <v>289</v>
      </c>
      <c r="H24" s="120" t="s">
        <v>290</v>
      </c>
      <c r="I24" s="23">
        <v>50000</v>
      </c>
      <c r="J24" s="23">
        <v>50000</v>
      </c>
      <c r="K24" s="23">
        <v>50000</v>
      </c>
      <c r="L24" s="23"/>
      <c r="M24" s="23"/>
      <c r="N24" s="23"/>
      <c r="O24" s="23"/>
      <c r="P24" s="23"/>
      <c r="Q24" s="23"/>
      <c r="R24" s="23"/>
      <c r="S24" s="23"/>
      <c r="T24" s="23"/>
      <c r="U24" s="23"/>
      <c r="V24" s="23"/>
      <c r="W24" s="23"/>
    </row>
    <row r="25" ht="18.75" customHeight="1" spans="1:23">
      <c r="A25" s="25"/>
      <c r="B25" s="25"/>
      <c r="C25" s="21" t="s">
        <v>305</v>
      </c>
      <c r="D25" s="25"/>
      <c r="E25" s="25"/>
      <c r="F25" s="25"/>
      <c r="G25" s="25"/>
      <c r="H25" s="25"/>
      <c r="I25" s="23">
        <v>500000</v>
      </c>
      <c r="J25" s="23">
        <v>500000</v>
      </c>
      <c r="K25" s="23">
        <v>500000</v>
      </c>
      <c r="L25" s="23"/>
      <c r="M25" s="23"/>
      <c r="N25" s="23"/>
      <c r="O25" s="23"/>
      <c r="P25" s="23"/>
      <c r="Q25" s="23"/>
      <c r="R25" s="23"/>
      <c r="S25" s="23"/>
      <c r="T25" s="23"/>
      <c r="U25" s="23"/>
      <c r="V25" s="23"/>
      <c r="W25" s="23"/>
    </row>
    <row r="26" ht="18.75" customHeight="1" spans="1:23">
      <c r="A26" s="120" t="s">
        <v>285</v>
      </c>
      <c r="B26" s="120" t="s">
        <v>306</v>
      </c>
      <c r="C26" s="21" t="s">
        <v>305</v>
      </c>
      <c r="D26" s="120" t="s">
        <v>70</v>
      </c>
      <c r="E26" s="120" t="s">
        <v>101</v>
      </c>
      <c r="F26" s="120" t="s">
        <v>166</v>
      </c>
      <c r="G26" s="120" t="s">
        <v>289</v>
      </c>
      <c r="H26" s="120" t="s">
        <v>290</v>
      </c>
      <c r="I26" s="23">
        <v>500000</v>
      </c>
      <c r="J26" s="23">
        <v>500000</v>
      </c>
      <c r="K26" s="23">
        <v>500000</v>
      </c>
      <c r="L26" s="23"/>
      <c r="M26" s="23"/>
      <c r="N26" s="23"/>
      <c r="O26" s="23"/>
      <c r="P26" s="23"/>
      <c r="Q26" s="23"/>
      <c r="R26" s="23"/>
      <c r="S26" s="23"/>
      <c r="T26" s="23"/>
      <c r="U26" s="23"/>
      <c r="V26" s="23"/>
      <c r="W26" s="23"/>
    </row>
    <row r="27" ht="18.75" customHeight="1" spans="1:23">
      <c r="A27" s="25"/>
      <c r="B27" s="25"/>
      <c r="C27" s="21" t="s">
        <v>307</v>
      </c>
      <c r="D27" s="25"/>
      <c r="E27" s="25"/>
      <c r="F27" s="25"/>
      <c r="G27" s="25"/>
      <c r="H27" s="25"/>
      <c r="I27" s="23">
        <v>500000</v>
      </c>
      <c r="J27" s="23">
        <v>500000</v>
      </c>
      <c r="K27" s="23">
        <v>500000</v>
      </c>
      <c r="L27" s="23"/>
      <c r="M27" s="23"/>
      <c r="N27" s="23"/>
      <c r="O27" s="23"/>
      <c r="P27" s="23"/>
      <c r="Q27" s="23"/>
      <c r="R27" s="23"/>
      <c r="S27" s="23"/>
      <c r="T27" s="23"/>
      <c r="U27" s="23"/>
      <c r="V27" s="23"/>
      <c r="W27" s="23"/>
    </row>
    <row r="28" ht="18.75" customHeight="1" spans="1:23">
      <c r="A28" s="120" t="s">
        <v>285</v>
      </c>
      <c r="B28" s="120" t="s">
        <v>308</v>
      </c>
      <c r="C28" s="21" t="s">
        <v>307</v>
      </c>
      <c r="D28" s="120" t="s">
        <v>70</v>
      </c>
      <c r="E28" s="120" t="s">
        <v>101</v>
      </c>
      <c r="F28" s="120" t="s">
        <v>166</v>
      </c>
      <c r="G28" s="120" t="s">
        <v>289</v>
      </c>
      <c r="H28" s="120" t="s">
        <v>290</v>
      </c>
      <c r="I28" s="23">
        <v>500000</v>
      </c>
      <c r="J28" s="23">
        <v>500000</v>
      </c>
      <c r="K28" s="23">
        <v>500000</v>
      </c>
      <c r="L28" s="23"/>
      <c r="M28" s="23"/>
      <c r="N28" s="23"/>
      <c r="O28" s="23"/>
      <c r="P28" s="23"/>
      <c r="Q28" s="23"/>
      <c r="R28" s="23"/>
      <c r="S28" s="23"/>
      <c r="T28" s="23"/>
      <c r="U28" s="23"/>
      <c r="V28" s="23"/>
      <c r="W28" s="23"/>
    </row>
    <row r="29" ht="18.75" customHeight="1" spans="1:23">
      <c r="A29" s="25"/>
      <c r="B29" s="25"/>
      <c r="C29" s="21" t="s">
        <v>309</v>
      </c>
      <c r="D29" s="25"/>
      <c r="E29" s="25"/>
      <c r="F29" s="25"/>
      <c r="G29" s="25"/>
      <c r="H29" s="25"/>
      <c r="I29" s="23">
        <v>100000</v>
      </c>
      <c r="J29" s="23">
        <v>100000</v>
      </c>
      <c r="K29" s="23">
        <v>100000</v>
      </c>
      <c r="L29" s="23"/>
      <c r="M29" s="23"/>
      <c r="N29" s="23"/>
      <c r="O29" s="23"/>
      <c r="P29" s="23"/>
      <c r="Q29" s="23"/>
      <c r="R29" s="23"/>
      <c r="S29" s="23"/>
      <c r="T29" s="23"/>
      <c r="U29" s="23"/>
      <c r="V29" s="23"/>
      <c r="W29" s="23"/>
    </row>
    <row r="30" ht="18.75" customHeight="1" spans="1:23">
      <c r="A30" s="120" t="s">
        <v>285</v>
      </c>
      <c r="B30" s="120" t="s">
        <v>310</v>
      </c>
      <c r="C30" s="21" t="s">
        <v>309</v>
      </c>
      <c r="D30" s="120" t="s">
        <v>70</v>
      </c>
      <c r="E30" s="120" t="s">
        <v>102</v>
      </c>
      <c r="F30" s="120" t="s">
        <v>167</v>
      </c>
      <c r="G30" s="120" t="s">
        <v>251</v>
      </c>
      <c r="H30" s="120" t="s">
        <v>252</v>
      </c>
      <c r="I30" s="23">
        <v>100000</v>
      </c>
      <c r="J30" s="23">
        <v>100000</v>
      </c>
      <c r="K30" s="23">
        <v>100000</v>
      </c>
      <c r="L30" s="23"/>
      <c r="M30" s="23"/>
      <c r="N30" s="23"/>
      <c r="O30" s="23"/>
      <c r="P30" s="23"/>
      <c r="Q30" s="23"/>
      <c r="R30" s="23"/>
      <c r="S30" s="23"/>
      <c r="T30" s="23"/>
      <c r="U30" s="23"/>
      <c r="V30" s="23"/>
      <c r="W30" s="23"/>
    </row>
    <row r="31" ht="18.75" customHeight="1" spans="1:23">
      <c r="A31" s="25"/>
      <c r="B31" s="25"/>
      <c r="C31" s="21" t="s">
        <v>311</v>
      </c>
      <c r="D31" s="25"/>
      <c r="E31" s="25"/>
      <c r="F31" s="25"/>
      <c r="G31" s="25"/>
      <c r="H31" s="25"/>
      <c r="I31" s="23">
        <v>10000</v>
      </c>
      <c r="J31" s="23">
        <v>10000</v>
      </c>
      <c r="K31" s="23">
        <v>10000</v>
      </c>
      <c r="L31" s="23"/>
      <c r="M31" s="23"/>
      <c r="N31" s="23"/>
      <c r="O31" s="23"/>
      <c r="P31" s="23"/>
      <c r="Q31" s="23"/>
      <c r="R31" s="23"/>
      <c r="S31" s="23"/>
      <c r="T31" s="23"/>
      <c r="U31" s="23"/>
      <c r="V31" s="23"/>
      <c r="W31" s="23"/>
    </row>
    <row r="32" ht="18.75" customHeight="1" spans="1:23">
      <c r="A32" s="120" t="s">
        <v>285</v>
      </c>
      <c r="B32" s="120" t="s">
        <v>312</v>
      </c>
      <c r="C32" s="21" t="s">
        <v>311</v>
      </c>
      <c r="D32" s="120" t="s">
        <v>70</v>
      </c>
      <c r="E32" s="120" t="s">
        <v>103</v>
      </c>
      <c r="F32" s="120" t="s">
        <v>168</v>
      </c>
      <c r="G32" s="120" t="s">
        <v>251</v>
      </c>
      <c r="H32" s="120" t="s">
        <v>252</v>
      </c>
      <c r="I32" s="23">
        <v>10000</v>
      </c>
      <c r="J32" s="23">
        <v>10000</v>
      </c>
      <c r="K32" s="23">
        <v>10000</v>
      </c>
      <c r="L32" s="23"/>
      <c r="M32" s="23"/>
      <c r="N32" s="23"/>
      <c r="O32" s="23"/>
      <c r="P32" s="23"/>
      <c r="Q32" s="23"/>
      <c r="R32" s="23"/>
      <c r="S32" s="23"/>
      <c r="T32" s="23"/>
      <c r="U32" s="23"/>
      <c r="V32" s="23"/>
      <c r="W32" s="23"/>
    </row>
    <row r="33" ht="18.75" customHeight="1" spans="1:23">
      <c r="A33" s="35" t="s">
        <v>108</v>
      </c>
      <c r="B33" s="36"/>
      <c r="C33" s="36"/>
      <c r="D33" s="36"/>
      <c r="E33" s="36"/>
      <c r="F33" s="36"/>
      <c r="G33" s="36"/>
      <c r="H33" s="37"/>
      <c r="I33" s="23">
        <v>4424200</v>
      </c>
      <c r="J33" s="23">
        <v>4424200</v>
      </c>
      <c r="K33" s="23">
        <v>4424200</v>
      </c>
      <c r="L33" s="23"/>
      <c r="M33" s="23"/>
      <c r="N33" s="23"/>
      <c r="O33" s="23"/>
      <c r="P33" s="23"/>
      <c r="Q33" s="23"/>
      <c r="R33" s="23"/>
      <c r="S33" s="23"/>
      <c r="T33" s="23"/>
      <c r="U33" s="23"/>
      <c r="V33" s="23"/>
      <c r="W33" s="23"/>
    </row>
  </sheetData>
  <mergeCells count="28">
    <mergeCell ref="A2:W2"/>
    <mergeCell ref="A3:H3"/>
    <mergeCell ref="J4:M4"/>
    <mergeCell ref="N4:P4"/>
    <mergeCell ref="R4:W4"/>
    <mergeCell ref="A33:H3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8"/>
  <sheetViews>
    <sheetView showZeros="0" topLeftCell="A4" workbookViewId="0">
      <selection activeCell="A1" sqref="A1"/>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6" t="s">
        <v>313</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"单位名称："&amp;"耿马傣族佤族自治县林业和草原局"</f>
        <v>单位名称：耿马傣族佤族自治县林业和草原局</v>
      </c>
      <c r="B3" s="3"/>
      <c r="C3" s="3"/>
      <c r="D3" s="3"/>
      <c r="E3" s="3"/>
      <c r="F3" s="52"/>
      <c r="G3" s="3"/>
      <c r="H3" s="52"/>
    </row>
    <row r="4" ht="18.75" customHeight="1" spans="1:10">
      <c r="A4" s="46" t="s">
        <v>314</v>
      </c>
      <c r="B4" s="46" t="s">
        <v>315</v>
      </c>
      <c r="C4" s="46" t="s">
        <v>316</v>
      </c>
      <c r="D4" s="46" t="s">
        <v>317</v>
      </c>
      <c r="E4" s="46" t="s">
        <v>318</v>
      </c>
      <c r="F4" s="53" t="s">
        <v>319</v>
      </c>
      <c r="G4" s="46" t="s">
        <v>320</v>
      </c>
      <c r="H4" s="53" t="s">
        <v>321</v>
      </c>
      <c r="I4" s="53" t="s">
        <v>322</v>
      </c>
      <c r="J4" s="46" t="s">
        <v>323</v>
      </c>
    </row>
    <row r="5" ht="18.75" customHeight="1" spans="1:10">
      <c r="A5" s="116">
        <v>1</v>
      </c>
      <c r="B5" s="116">
        <v>2</v>
      </c>
      <c r="C5" s="116">
        <v>3</v>
      </c>
      <c r="D5" s="116">
        <v>4</v>
      </c>
      <c r="E5" s="116">
        <v>5</v>
      </c>
      <c r="F5" s="116">
        <v>6</v>
      </c>
      <c r="G5" s="116">
        <v>7</v>
      </c>
      <c r="H5" s="116">
        <v>8</v>
      </c>
      <c r="I5" s="116">
        <v>9</v>
      </c>
      <c r="J5" s="116">
        <v>10</v>
      </c>
    </row>
    <row r="6" ht="18.75" customHeight="1" spans="1:10">
      <c r="A6" s="34" t="s">
        <v>70</v>
      </c>
      <c r="B6" s="47"/>
      <c r="C6" s="47"/>
      <c r="D6" s="47"/>
      <c r="E6" s="54"/>
      <c r="F6" s="55"/>
      <c r="G6" s="54"/>
      <c r="H6" s="55"/>
      <c r="I6" s="55"/>
      <c r="J6" s="54"/>
    </row>
    <row r="7" ht="18.75" customHeight="1" spans="1:10">
      <c r="A7" s="117" t="s">
        <v>70</v>
      </c>
      <c r="B7" s="21"/>
      <c r="C7" s="21"/>
      <c r="D7" s="21"/>
      <c r="E7" s="34"/>
      <c r="F7" s="21"/>
      <c r="G7" s="34"/>
      <c r="H7" s="21"/>
      <c r="I7" s="21"/>
      <c r="J7" s="34"/>
    </row>
    <row r="8" ht="18.75" customHeight="1" spans="1:10">
      <c r="A8" s="206" t="s">
        <v>305</v>
      </c>
      <c r="B8" s="21" t="s">
        <v>324</v>
      </c>
      <c r="C8" s="21" t="s">
        <v>325</v>
      </c>
      <c r="D8" s="21" t="s">
        <v>326</v>
      </c>
      <c r="E8" s="34" t="s">
        <v>327</v>
      </c>
      <c r="F8" s="21" t="s">
        <v>328</v>
      </c>
      <c r="G8" s="34" t="s">
        <v>329</v>
      </c>
      <c r="H8" s="21" t="s">
        <v>330</v>
      </c>
      <c r="I8" s="21" t="s">
        <v>331</v>
      </c>
      <c r="J8" s="34" t="s">
        <v>332</v>
      </c>
    </row>
    <row r="9" ht="18.75" customHeight="1" spans="1:10">
      <c r="A9" s="206" t="s">
        <v>305</v>
      </c>
      <c r="B9" s="21" t="s">
        <v>324</v>
      </c>
      <c r="C9" s="21" t="s">
        <v>325</v>
      </c>
      <c r="D9" s="21" t="s">
        <v>333</v>
      </c>
      <c r="E9" s="34" t="s">
        <v>334</v>
      </c>
      <c r="F9" s="21" t="s">
        <v>335</v>
      </c>
      <c r="G9" s="34" t="s">
        <v>336</v>
      </c>
      <c r="H9" s="21" t="s">
        <v>337</v>
      </c>
      <c r="I9" s="21" t="s">
        <v>338</v>
      </c>
      <c r="J9" s="34" t="s">
        <v>334</v>
      </c>
    </row>
    <row r="10" ht="18.75" customHeight="1" spans="1:10">
      <c r="A10" s="206" t="s">
        <v>305</v>
      </c>
      <c r="B10" s="21" t="s">
        <v>324</v>
      </c>
      <c r="C10" s="21" t="s">
        <v>325</v>
      </c>
      <c r="D10" s="21" t="s">
        <v>339</v>
      </c>
      <c r="E10" s="34" t="s">
        <v>340</v>
      </c>
      <c r="F10" s="21" t="s">
        <v>328</v>
      </c>
      <c r="G10" s="34" t="s">
        <v>336</v>
      </c>
      <c r="H10" s="21" t="s">
        <v>337</v>
      </c>
      <c r="I10" s="21" t="s">
        <v>338</v>
      </c>
      <c r="J10" s="34" t="s">
        <v>341</v>
      </c>
    </row>
    <row r="11" ht="18.75" customHeight="1" spans="1:10">
      <c r="A11" s="206" t="s">
        <v>305</v>
      </c>
      <c r="B11" s="21" t="s">
        <v>324</v>
      </c>
      <c r="C11" s="21" t="s">
        <v>342</v>
      </c>
      <c r="D11" s="21" t="s">
        <v>343</v>
      </c>
      <c r="E11" s="34" t="s">
        <v>344</v>
      </c>
      <c r="F11" s="21" t="s">
        <v>335</v>
      </c>
      <c r="G11" s="34" t="s">
        <v>345</v>
      </c>
      <c r="H11" s="21" t="s">
        <v>330</v>
      </c>
      <c r="I11" s="21" t="s">
        <v>331</v>
      </c>
      <c r="J11" s="34" t="s">
        <v>346</v>
      </c>
    </row>
    <row r="12" ht="18.75" customHeight="1" spans="1:10">
      <c r="A12" s="206" t="s">
        <v>305</v>
      </c>
      <c r="B12" s="21" t="s">
        <v>324</v>
      </c>
      <c r="C12" s="21" t="s">
        <v>347</v>
      </c>
      <c r="D12" s="21" t="s">
        <v>348</v>
      </c>
      <c r="E12" s="34" t="s">
        <v>349</v>
      </c>
      <c r="F12" s="21" t="s">
        <v>335</v>
      </c>
      <c r="G12" s="34" t="s">
        <v>336</v>
      </c>
      <c r="H12" s="21" t="s">
        <v>337</v>
      </c>
      <c r="I12" s="21" t="s">
        <v>338</v>
      </c>
      <c r="J12" s="34" t="s">
        <v>350</v>
      </c>
    </row>
    <row r="13" ht="18.75" customHeight="1" spans="1:10">
      <c r="A13" s="206" t="s">
        <v>309</v>
      </c>
      <c r="B13" s="21" t="s">
        <v>351</v>
      </c>
      <c r="C13" s="21" t="s">
        <v>325</v>
      </c>
      <c r="D13" s="21" t="s">
        <v>326</v>
      </c>
      <c r="E13" s="34" t="s">
        <v>352</v>
      </c>
      <c r="F13" s="21" t="s">
        <v>335</v>
      </c>
      <c r="G13" s="34" t="s">
        <v>353</v>
      </c>
      <c r="H13" s="21" t="s">
        <v>354</v>
      </c>
      <c r="I13" s="21" t="s">
        <v>331</v>
      </c>
      <c r="J13" s="34" t="s">
        <v>332</v>
      </c>
    </row>
    <row r="14" ht="18.75" customHeight="1" spans="1:10">
      <c r="A14" s="206" t="s">
        <v>309</v>
      </c>
      <c r="B14" s="21" t="s">
        <v>351</v>
      </c>
      <c r="C14" s="21" t="s">
        <v>325</v>
      </c>
      <c r="D14" s="21" t="s">
        <v>326</v>
      </c>
      <c r="E14" s="34" t="s">
        <v>355</v>
      </c>
      <c r="F14" s="21" t="s">
        <v>335</v>
      </c>
      <c r="G14" s="34" t="s">
        <v>356</v>
      </c>
      <c r="H14" s="21" t="s">
        <v>357</v>
      </c>
      <c r="I14" s="21" t="s">
        <v>338</v>
      </c>
      <c r="J14" s="34" t="s">
        <v>358</v>
      </c>
    </row>
    <row r="15" ht="18.75" customHeight="1" spans="1:10">
      <c r="A15" s="206" t="s">
        <v>309</v>
      </c>
      <c r="B15" s="21" t="s">
        <v>351</v>
      </c>
      <c r="C15" s="21" t="s">
        <v>325</v>
      </c>
      <c r="D15" s="21" t="s">
        <v>333</v>
      </c>
      <c r="E15" s="34" t="s">
        <v>359</v>
      </c>
      <c r="F15" s="21" t="s">
        <v>335</v>
      </c>
      <c r="G15" s="34" t="s">
        <v>360</v>
      </c>
      <c r="H15" s="21" t="s">
        <v>337</v>
      </c>
      <c r="I15" s="21" t="s">
        <v>338</v>
      </c>
      <c r="J15" s="34" t="s">
        <v>361</v>
      </c>
    </row>
    <row r="16" ht="18.75" customHeight="1" spans="1:10">
      <c r="A16" s="206" t="s">
        <v>309</v>
      </c>
      <c r="B16" s="21" t="s">
        <v>351</v>
      </c>
      <c r="C16" s="21" t="s">
        <v>325</v>
      </c>
      <c r="D16" s="21" t="s">
        <v>333</v>
      </c>
      <c r="E16" s="34" t="s">
        <v>362</v>
      </c>
      <c r="F16" s="21" t="s">
        <v>328</v>
      </c>
      <c r="G16" s="34" t="s">
        <v>360</v>
      </c>
      <c r="H16" s="21" t="s">
        <v>337</v>
      </c>
      <c r="I16" s="21" t="s">
        <v>338</v>
      </c>
      <c r="J16" s="34" t="s">
        <v>363</v>
      </c>
    </row>
    <row r="17" ht="18.75" customHeight="1" spans="1:10">
      <c r="A17" s="206" t="s">
        <v>309</v>
      </c>
      <c r="B17" s="21" t="s">
        <v>351</v>
      </c>
      <c r="C17" s="21" t="s">
        <v>325</v>
      </c>
      <c r="D17" s="21" t="s">
        <v>339</v>
      </c>
      <c r="E17" s="34" t="s">
        <v>362</v>
      </c>
      <c r="F17" s="21" t="s">
        <v>328</v>
      </c>
      <c r="G17" s="34" t="s">
        <v>360</v>
      </c>
      <c r="H17" s="21" t="s">
        <v>337</v>
      </c>
      <c r="I17" s="21" t="s">
        <v>338</v>
      </c>
      <c r="J17" s="34" t="s">
        <v>341</v>
      </c>
    </row>
    <row r="18" ht="18.75" customHeight="1" spans="1:10">
      <c r="A18" s="206" t="s">
        <v>309</v>
      </c>
      <c r="B18" s="21" t="s">
        <v>351</v>
      </c>
      <c r="C18" s="21" t="s">
        <v>342</v>
      </c>
      <c r="D18" s="21" t="s">
        <v>343</v>
      </c>
      <c r="E18" s="34" t="s">
        <v>364</v>
      </c>
      <c r="F18" s="21" t="s">
        <v>335</v>
      </c>
      <c r="G18" s="34" t="s">
        <v>365</v>
      </c>
      <c r="H18" s="21" t="s">
        <v>366</v>
      </c>
      <c r="I18" s="21" t="s">
        <v>338</v>
      </c>
      <c r="J18" s="34" t="s">
        <v>367</v>
      </c>
    </row>
    <row r="19" ht="18.75" customHeight="1" spans="1:10">
      <c r="A19" s="206" t="s">
        <v>309</v>
      </c>
      <c r="B19" s="21" t="s">
        <v>351</v>
      </c>
      <c r="C19" s="21" t="s">
        <v>347</v>
      </c>
      <c r="D19" s="21" t="s">
        <v>348</v>
      </c>
      <c r="E19" s="34" t="s">
        <v>368</v>
      </c>
      <c r="F19" s="21" t="s">
        <v>335</v>
      </c>
      <c r="G19" s="34" t="s">
        <v>360</v>
      </c>
      <c r="H19" s="21" t="s">
        <v>337</v>
      </c>
      <c r="I19" s="21" t="s">
        <v>338</v>
      </c>
      <c r="J19" s="34" t="s">
        <v>350</v>
      </c>
    </row>
    <row r="20" ht="18.75" customHeight="1" spans="1:10">
      <c r="A20" s="206" t="s">
        <v>299</v>
      </c>
      <c r="B20" s="21" t="s">
        <v>369</v>
      </c>
      <c r="C20" s="21" t="s">
        <v>325</v>
      </c>
      <c r="D20" s="21" t="s">
        <v>326</v>
      </c>
      <c r="E20" s="34" t="s">
        <v>370</v>
      </c>
      <c r="F20" s="21" t="s">
        <v>328</v>
      </c>
      <c r="G20" s="34" t="s">
        <v>371</v>
      </c>
      <c r="H20" s="21" t="s">
        <v>372</v>
      </c>
      <c r="I20" s="21" t="s">
        <v>331</v>
      </c>
      <c r="J20" s="34" t="s">
        <v>332</v>
      </c>
    </row>
    <row r="21" ht="18.75" customHeight="1" spans="1:10">
      <c r="A21" s="206" t="s">
        <v>299</v>
      </c>
      <c r="B21" s="21" t="s">
        <v>369</v>
      </c>
      <c r="C21" s="21" t="s">
        <v>325</v>
      </c>
      <c r="D21" s="21" t="s">
        <v>333</v>
      </c>
      <c r="E21" s="34" t="s">
        <v>373</v>
      </c>
      <c r="F21" s="21" t="s">
        <v>328</v>
      </c>
      <c r="G21" s="34" t="s">
        <v>336</v>
      </c>
      <c r="H21" s="21" t="s">
        <v>337</v>
      </c>
      <c r="I21" s="21" t="s">
        <v>338</v>
      </c>
      <c r="J21" s="34" t="s">
        <v>361</v>
      </c>
    </row>
    <row r="22" ht="18.75" customHeight="1" spans="1:10">
      <c r="A22" s="206" t="s">
        <v>299</v>
      </c>
      <c r="B22" s="21" t="s">
        <v>369</v>
      </c>
      <c r="C22" s="21" t="s">
        <v>325</v>
      </c>
      <c r="D22" s="21" t="s">
        <v>333</v>
      </c>
      <c r="E22" s="34" t="s">
        <v>374</v>
      </c>
      <c r="F22" s="21" t="s">
        <v>328</v>
      </c>
      <c r="G22" s="34" t="s">
        <v>336</v>
      </c>
      <c r="H22" s="21" t="s">
        <v>337</v>
      </c>
      <c r="I22" s="21" t="s">
        <v>338</v>
      </c>
      <c r="J22" s="34" t="s">
        <v>363</v>
      </c>
    </row>
    <row r="23" ht="18.75" customHeight="1" spans="1:10">
      <c r="A23" s="206" t="s">
        <v>299</v>
      </c>
      <c r="B23" s="21" t="s">
        <v>369</v>
      </c>
      <c r="C23" s="21" t="s">
        <v>325</v>
      </c>
      <c r="D23" s="21" t="s">
        <v>339</v>
      </c>
      <c r="E23" s="34" t="s">
        <v>375</v>
      </c>
      <c r="F23" s="21" t="s">
        <v>328</v>
      </c>
      <c r="G23" s="34" t="s">
        <v>336</v>
      </c>
      <c r="H23" s="21" t="s">
        <v>337</v>
      </c>
      <c r="I23" s="21" t="s">
        <v>338</v>
      </c>
      <c r="J23" s="34" t="s">
        <v>341</v>
      </c>
    </row>
    <row r="24" ht="18.75" customHeight="1" spans="1:10">
      <c r="A24" s="206" t="s">
        <v>299</v>
      </c>
      <c r="B24" s="21" t="s">
        <v>369</v>
      </c>
      <c r="C24" s="21" t="s">
        <v>342</v>
      </c>
      <c r="D24" s="21" t="s">
        <v>343</v>
      </c>
      <c r="E24" s="34" t="s">
        <v>344</v>
      </c>
      <c r="F24" s="21" t="s">
        <v>335</v>
      </c>
      <c r="G24" s="34" t="s">
        <v>345</v>
      </c>
      <c r="H24" s="21" t="s">
        <v>330</v>
      </c>
      <c r="I24" s="21" t="s">
        <v>331</v>
      </c>
      <c r="J24" s="34" t="s">
        <v>367</v>
      </c>
    </row>
    <row r="25" ht="18.75" customHeight="1" spans="1:10">
      <c r="A25" s="206" t="s">
        <v>299</v>
      </c>
      <c r="B25" s="21" t="s">
        <v>369</v>
      </c>
      <c r="C25" s="21" t="s">
        <v>347</v>
      </c>
      <c r="D25" s="21" t="s">
        <v>348</v>
      </c>
      <c r="E25" s="34" t="s">
        <v>349</v>
      </c>
      <c r="F25" s="21" t="s">
        <v>335</v>
      </c>
      <c r="G25" s="34" t="s">
        <v>336</v>
      </c>
      <c r="H25" s="21" t="s">
        <v>337</v>
      </c>
      <c r="I25" s="21" t="s">
        <v>338</v>
      </c>
      <c r="J25" s="34" t="s">
        <v>350</v>
      </c>
    </row>
    <row r="26" ht="18.75" customHeight="1" spans="1:10">
      <c r="A26" s="206" t="s">
        <v>295</v>
      </c>
      <c r="B26" s="21" t="s">
        <v>376</v>
      </c>
      <c r="C26" s="21" t="s">
        <v>325</v>
      </c>
      <c r="D26" s="21" t="s">
        <v>326</v>
      </c>
      <c r="E26" s="34" t="s">
        <v>377</v>
      </c>
      <c r="F26" s="21" t="s">
        <v>328</v>
      </c>
      <c r="G26" s="34" t="s">
        <v>378</v>
      </c>
      <c r="H26" s="21" t="s">
        <v>330</v>
      </c>
      <c r="I26" s="21" t="s">
        <v>331</v>
      </c>
      <c r="J26" s="34" t="s">
        <v>332</v>
      </c>
    </row>
    <row r="27" ht="18.75" customHeight="1" spans="1:10">
      <c r="A27" s="206" t="s">
        <v>295</v>
      </c>
      <c r="B27" s="21" t="s">
        <v>376</v>
      </c>
      <c r="C27" s="21" t="s">
        <v>325</v>
      </c>
      <c r="D27" s="21" t="s">
        <v>333</v>
      </c>
      <c r="E27" s="34" t="s">
        <v>379</v>
      </c>
      <c r="F27" s="21" t="s">
        <v>328</v>
      </c>
      <c r="G27" s="34" t="s">
        <v>336</v>
      </c>
      <c r="H27" s="21" t="s">
        <v>337</v>
      </c>
      <c r="I27" s="21" t="s">
        <v>338</v>
      </c>
      <c r="J27" s="34" t="s">
        <v>363</v>
      </c>
    </row>
    <row r="28" ht="18.75" customHeight="1" spans="1:10">
      <c r="A28" s="206" t="s">
        <v>295</v>
      </c>
      <c r="B28" s="21" t="s">
        <v>376</v>
      </c>
      <c r="C28" s="21" t="s">
        <v>325</v>
      </c>
      <c r="D28" s="21" t="s">
        <v>339</v>
      </c>
      <c r="E28" s="34" t="s">
        <v>380</v>
      </c>
      <c r="F28" s="21" t="s">
        <v>328</v>
      </c>
      <c r="G28" s="34" t="s">
        <v>336</v>
      </c>
      <c r="H28" s="21" t="s">
        <v>337</v>
      </c>
      <c r="I28" s="21" t="s">
        <v>338</v>
      </c>
      <c r="J28" s="34" t="s">
        <v>341</v>
      </c>
    </row>
    <row r="29" ht="18.75" customHeight="1" spans="1:10">
      <c r="A29" s="206" t="s">
        <v>295</v>
      </c>
      <c r="B29" s="21" t="s">
        <v>376</v>
      </c>
      <c r="C29" s="21" t="s">
        <v>342</v>
      </c>
      <c r="D29" s="21" t="s">
        <v>343</v>
      </c>
      <c r="E29" s="34" t="s">
        <v>381</v>
      </c>
      <c r="F29" s="21" t="s">
        <v>335</v>
      </c>
      <c r="G29" s="34" t="s">
        <v>336</v>
      </c>
      <c r="H29" s="21" t="s">
        <v>337</v>
      </c>
      <c r="I29" s="21" t="s">
        <v>338</v>
      </c>
      <c r="J29" s="34" t="s">
        <v>367</v>
      </c>
    </row>
    <row r="30" ht="18.75" customHeight="1" spans="1:10">
      <c r="A30" s="206" t="s">
        <v>295</v>
      </c>
      <c r="B30" s="21" t="s">
        <v>376</v>
      </c>
      <c r="C30" s="21" t="s">
        <v>347</v>
      </c>
      <c r="D30" s="21" t="s">
        <v>348</v>
      </c>
      <c r="E30" s="34" t="s">
        <v>382</v>
      </c>
      <c r="F30" s="21" t="s">
        <v>335</v>
      </c>
      <c r="G30" s="34" t="s">
        <v>336</v>
      </c>
      <c r="H30" s="21" t="s">
        <v>337</v>
      </c>
      <c r="I30" s="21" t="s">
        <v>338</v>
      </c>
      <c r="J30" s="34" t="s">
        <v>350</v>
      </c>
    </row>
    <row r="31" ht="18.75" customHeight="1" spans="1:10">
      <c r="A31" s="206" t="s">
        <v>307</v>
      </c>
      <c r="B31" s="21" t="s">
        <v>383</v>
      </c>
      <c r="C31" s="21" t="s">
        <v>325</v>
      </c>
      <c r="D31" s="21" t="s">
        <v>326</v>
      </c>
      <c r="E31" s="34" t="s">
        <v>384</v>
      </c>
      <c r="F31" s="21" t="s">
        <v>335</v>
      </c>
      <c r="G31" s="34" t="s">
        <v>151</v>
      </c>
      <c r="H31" s="21" t="s">
        <v>385</v>
      </c>
      <c r="I31" s="21" t="s">
        <v>331</v>
      </c>
      <c r="J31" s="34" t="s">
        <v>358</v>
      </c>
    </row>
    <row r="32" ht="18.75" customHeight="1" spans="1:10">
      <c r="A32" s="206" t="s">
        <v>307</v>
      </c>
      <c r="B32" s="21" t="s">
        <v>383</v>
      </c>
      <c r="C32" s="21" t="s">
        <v>325</v>
      </c>
      <c r="D32" s="21" t="s">
        <v>333</v>
      </c>
      <c r="E32" s="34" t="s">
        <v>386</v>
      </c>
      <c r="F32" s="21" t="s">
        <v>328</v>
      </c>
      <c r="G32" s="34" t="s">
        <v>336</v>
      </c>
      <c r="H32" s="21" t="s">
        <v>337</v>
      </c>
      <c r="I32" s="21" t="s">
        <v>338</v>
      </c>
      <c r="J32" s="34" t="s">
        <v>363</v>
      </c>
    </row>
    <row r="33" ht="18.75" customHeight="1" spans="1:10">
      <c r="A33" s="206" t="s">
        <v>307</v>
      </c>
      <c r="B33" s="21" t="s">
        <v>383</v>
      </c>
      <c r="C33" s="21" t="s">
        <v>325</v>
      </c>
      <c r="D33" s="21" t="s">
        <v>339</v>
      </c>
      <c r="E33" s="34" t="s">
        <v>387</v>
      </c>
      <c r="F33" s="21" t="s">
        <v>328</v>
      </c>
      <c r="G33" s="34" t="s">
        <v>336</v>
      </c>
      <c r="H33" s="21" t="s">
        <v>337</v>
      </c>
      <c r="I33" s="21" t="s">
        <v>338</v>
      </c>
      <c r="J33" s="34" t="s">
        <v>341</v>
      </c>
    </row>
    <row r="34" ht="18.75" customHeight="1" spans="1:10">
      <c r="A34" s="206" t="s">
        <v>307</v>
      </c>
      <c r="B34" s="21" t="s">
        <v>383</v>
      </c>
      <c r="C34" s="21" t="s">
        <v>342</v>
      </c>
      <c r="D34" s="21" t="s">
        <v>343</v>
      </c>
      <c r="E34" s="34" t="s">
        <v>388</v>
      </c>
      <c r="F34" s="21" t="s">
        <v>328</v>
      </c>
      <c r="G34" s="34" t="s">
        <v>389</v>
      </c>
      <c r="H34" s="21" t="s">
        <v>366</v>
      </c>
      <c r="I34" s="21" t="s">
        <v>338</v>
      </c>
      <c r="J34" s="34" t="s">
        <v>390</v>
      </c>
    </row>
    <row r="35" ht="18.75" customHeight="1" spans="1:10">
      <c r="A35" s="206" t="s">
        <v>307</v>
      </c>
      <c r="B35" s="21" t="s">
        <v>383</v>
      </c>
      <c r="C35" s="21" t="s">
        <v>347</v>
      </c>
      <c r="D35" s="21" t="s">
        <v>348</v>
      </c>
      <c r="E35" s="34" t="s">
        <v>349</v>
      </c>
      <c r="F35" s="21" t="s">
        <v>335</v>
      </c>
      <c r="G35" s="34" t="s">
        <v>336</v>
      </c>
      <c r="H35" s="21" t="s">
        <v>337</v>
      </c>
      <c r="I35" s="21" t="s">
        <v>338</v>
      </c>
      <c r="J35" s="34" t="s">
        <v>350</v>
      </c>
    </row>
    <row r="36" ht="18.75" customHeight="1" spans="1:10">
      <c r="A36" s="206" t="s">
        <v>301</v>
      </c>
      <c r="B36" s="21" t="s">
        <v>391</v>
      </c>
      <c r="C36" s="21" t="s">
        <v>325</v>
      </c>
      <c r="D36" s="21" t="s">
        <v>326</v>
      </c>
      <c r="E36" s="34" t="s">
        <v>392</v>
      </c>
      <c r="F36" s="21" t="s">
        <v>335</v>
      </c>
      <c r="G36" s="34" t="s">
        <v>393</v>
      </c>
      <c r="H36" s="21" t="s">
        <v>385</v>
      </c>
      <c r="I36" s="21" t="s">
        <v>331</v>
      </c>
      <c r="J36" s="34" t="s">
        <v>358</v>
      </c>
    </row>
    <row r="37" ht="18.75" customHeight="1" spans="1:10">
      <c r="A37" s="206" t="s">
        <v>301</v>
      </c>
      <c r="B37" s="21" t="s">
        <v>391</v>
      </c>
      <c r="C37" s="21" t="s">
        <v>325</v>
      </c>
      <c r="D37" s="21" t="s">
        <v>333</v>
      </c>
      <c r="E37" s="34" t="s">
        <v>394</v>
      </c>
      <c r="F37" s="21" t="s">
        <v>328</v>
      </c>
      <c r="G37" s="34" t="s">
        <v>336</v>
      </c>
      <c r="H37" s="21" t="s">
        <v>337</v>
      </c>
      <c r="I37" s="21" t="s">
        <v>338</v>
      </c>
      <c r="J37" s="34" t="s">
        <v>363</v>
      </c>
    </row>
    <row r="38" ht="18.75" customHeight="1" spans="1:10">
      <c r="A38" s="206" t="s">
        <v>301</v>
      </c>
      <c r="B38" s="21" t="s">
        <v>391</v>
      </c>
      <c r="C38" s="21" t="s">
        <v>325</v>
      </c>
      <c r="D38" s="21" t="s">
        <v>339</v>
      </c>
      <c r="E38" s="34" t="s">
        <v>395</v>
      </c>
      <c r="F38" s="21" t="s">
        <v>328</v>
      </c>
      <c r="G38" s="34" t="s">
        <v>336</v>
      </c>
      <c r="H38" s="21" t="s">
        <v>337</v>
      </c>
      <c r="I38" s="21" t="s">
        <v>338</v>
      </c>
      <c r="J38" s="34" t="s">
        <v>341</v>
      </c>
    </row>
    <row r="39" ht="18.75" customHeight="1" spans="1:10">
      <c r="A39" s="206" t="s">
        <v>301</v>
      </c>
      <c r="B39" s="21" t="s">
        <v>391</v>
      </c>
      <c r="C39" s="21" t="s">
        <v>342</v>
      </c>
      <c r="D39" s="21" t="s">
        <v>396</v>
      </c>
      <c r="E39" s="34" t="s">
        <v>397</v>
      </c>
      <c r="F39" s="21" t="s">
        <v>335</v>
      </c>
      <c r="G39" s="34" t="s">
        <v>345</v>
      </c>
      <c r="H39" s="21" t="s">
        <v>330</v>
      </c>
      <c r="I39" s="21" t="s">
        <v>331</v>
      </c>
      <c r="J39" s="34" t="s">
        <v>398</v>
      </c>
    </row>
    <row r="40" ht="18.75" customHeight="1" spans="1:10">
      <c r="A40" s="206" t="s">
        <v>301</v>
      </c>
      <c r="B40" s="21" t="s">
        <v>391</v>
      </c>
      <c r="C40" s="21" t="s">
        <v>347</v>
      </c>
      <c r="D40" s="21" t="s">
        <v>348</v>
      </c>
      <c r="E40" s="34" t="s">
        <v>349</v>
      </c>
      <c r="F40" s="21" t="s">
        <v>335</v>
      </c>
      <c r="G40" s="34" t="s">
        <v>336</v>
      </c>
      <c r="H40" s="21" t="s">
        <v>337</v>
      </c>
      <c r="I40" s="21" t="s">
        <v>338</v>
      </c>
      <c r="J40" s="34" t="s">
        <v>350</v>
      </c>
    </row>
    <row r="41" ht="18.75" customHeight="1" spans="1:10">
      <c r="A41" s="206" t="s">
        <v>303</v>
      </c>
      <c r="B41" s="21" t="s">
        <v>399</v>
      </c>
      <c r="C41" s="21" t="s">
        <v>325</v>
      </c>
      <c r="D41" s="21" t="s">
        <v>326</v>
      </c>
      <c r="E41" s="34" t="s">
        <v>400</v>
      </c>
      <c r="F41" s="21" t="s">
        <v>335</v>
      </c>
      <c r="G41" s="34" t="s">
        <v>401</v>
      </c>
      <c r="H41" s="21" t="s">
        <v>402</v>
      </c>
      <c r="I41" s="21" t="s">
        <v>331</v>
      </c>
      <c r="J41" s="34" t="s">
        <v>332</v>
      </c>
    </row>
    <row r="42" ht="18.75" customHeight="1" spans="1:10">
      <c r="A42" s="206" t="s">
        <v>303</v>
      </c>
      <c r="B42" s="21" t="s">
        <v>399</v>
      </c>
      <c r="C42" s="21" t="s">
        <v>325</v>
      </c>
      <c r="D42" s="21" t="s">
        <v>333</v>
      </c>
      <c r="E42" s="34" t="s">
        <v>403</v>
      </c>
      <c r="F42" s="21" t="s">
        <v>328</v>
      </c>
      <c r="G42" s="34" t="s">
        <v>336</v>
      </c>
      <c r="H42" s="21" t="s">
        <v>337</v>
      </c>
      <c r="I42" s="21" t="s">
        <v>338</v>
      </c>
      <c r="J42" s="34" t="s">
        <v>361</v>
      </c>
    </row>
    <row r="43" ht="18.75" customHeight="1" spans="1:10">
      <c r="A43" s="206" t="s">
        <v>303</v>
      </c>
      <c r="B43" s="21" t="s">
        <v>399</v>
      </c>
      <c r="C43" s="21" t="s">
        <v>342</v>
      </c>
      <c r="D43" s="21" t="s">
        <v>396</v>
      </c>
      <c r="E43" s="34" t="s">
        <v>404</v>
      </c>
      <c r="F43" s="21" t="s">
        <v>335</v>
      </c>
      <c r="G43" s="34" t="s">
        <v>405</v>
      </c>
      <c r="H43" s="21" t="s">
        <v>406</v>
      </c>
      <c r="I43" s="21" t="s">
        <v>331</v>
      </c>
      <c r="J43" s="34" t="s">
        <v>398</v>
      </c>
    </row>
    <row r="44" ht="18.75" customHeight="1" spans="1:10">
      <c r="A44" s="206" t="s">
        <v>303</v>
      </c>
      <c r="B44" s="21" t="s">
        <v>399</v>
      </c>
      <c r="C44" s="21" t="s">
        <v>342</v>
      </c>
      <c r="D44" s="21" t="s">
        <v>343</v>
      </c>
      <c r="E44" s="34" t="s">
        <v>407</v>
      </c>
      <c r="F44" s="21" t="s">
        <v>335</v>
      </c>
      <c r="G44" s="34" t="s">
        <v>97</v>
      </c>
      <c r="H44" s="21" t="s">
        <v>354</v>
      </c>
      <c r="I44" s="21" t="s">
        <v>331</v>
      </c>
      <c r="J44" s="34" t="s">
        <v>367</v>
      </c>
    </row>
    <row r="45" ht="18.75" customHeight="1" spans="1:10">
      <c r="A45" s="206" t="s">
        <v>303</v>
      </c>
      <c r="B45" s="21" t="s">
        <v>399</v>
      </c>
      <c r="C45" s="21" t="s">
        <v>347</v>
      </c>
      <c r="D45" s="21" t="s">
        <v>348</v>
      </c>
      <c r="E45" s="34" t="s">
        <v>382</v>
      </c>
      <c r="F45" s="21" t="s">
        <v>335</v>
      </c>
      <c r="G45" s="34" t="s">
        <v>336</v>
      </c>
      <c r="H45" s="21" t="s">
        <v>337</v>
      </c>
      <c r="I45" s="21" t="s">
        <v>338</v>
      </c>
      <c r="J45" s="34" t="s">
        <v>350</v>
      </c>
    </row>
    <row r="46" ht="18.75" customHeight="1" spans="1:10">
      <c r="A46" s="206" t="s">
        <v>284</v>
      </c>
      <c r="B46" s="21" t="s">
        <v>284</v>
      </c>
      <c r="C46" s="21" t="s">
        <v>325</v>
      </c>
      <c r="D46" s="21" t="s">
        <v>326</v>
      </c>
      <c r="E46" s="34" t="s">
        <v>408</v>
      </c>
      <c r="F46" s="21" t="s">
        <v>328</v>
      </c>
      <c r="G46" s="34" t="s">
        <v>409</v>
      </c>
      <c r="H46" s="21" t="s">
        <v>410</v>
      </c>
      <c r="I46" s="21" t="s">
        <v>331</v>
      </c>
      <c r="J46" s="34" t="s">
        <v>408</v>
      </c>
    </row>
    <row r="47" ht="18.75" customHeight="1" spans="1:10">
      <c r="A47" s="206" t="s">
        <v>284</v>
      </c>
      <c r="B47" s="21" t="s">
        <v>284</v>
      </c>
      <c r="C47" s="21" t="s">
        <v>325</v>
      </c>
      <c r="D47" s="21" t="s">
        <v>333</v>
      </c>
      <c r="E47" s="34" t="s">
        <v>411</v>
      </c>
      <c r="F47" s="21" t="s">
        <v>335</v>
      </c>
      <c r="G47" s="34" t="s">
        <v>336</v>
      </c>
      <c r="H47" s="21" t="s">
        <v>337</v>
      </c>
      <c r="I47" s="21" t="s">
        <v>338</v>
      </c>
      <c r="J47" s="34" t="s">
        <v>411</v>
      </c>
    </row>
    <row r="48" ht="18.75" customHeight="1" spans="1:10">
      <c r="A48" s="206" t="s">
        <v>284</v>
      </c>
      <c r="B48" s="21" t="s">
        <v>284</v>
      </c>
      <c r="C48" s="21" t="s">
        <v>325</v>
      </c>
      <c r="D48" s="21" t="s">
        <v>333</v>
      </c>
      <c r="E48" s="34" t="s">
        <v>412</v>
      </c>
      <c r="F48" s="21" t="s">
        <v>335</v>
      </c>
      <c r="G48" s="34" t="s">
        <v>336</v>
      </c>
      <c r="H48" s="21" t="s">
        <v>337</v>
      </c>
      <c r="I48" s="21" t="s">
        <v>338</v>
      </c>
      <c r="J48" s="34" t="s">
        <v>412</v>
      </c>
    </row>
    <row r="49" ht="18.75" customHeight="1" spans="1:10">
      <c r="A49" s="206" t="s">
        <v>284</v>
      </c>
      <c r="B49" s="21" t="s">
        <v>284</v>
      </c>
      <c r="C49" s="21" t="s">
        <v>325</v>
      </c>
      <c r="D49" s="21" t="s">
        <v>339</v>
      </c>
      <c r="E49" s="34" t="s">
        <v>413</v>
      </c>
      <c r="F49" s="21" t="s">
        <v>335</v>
      </c>
      <c r="G49" s="34" t="s">
        <v>336</v>
      </c>
      <c r="H49" s="21" t="s">
        <v>337</v>
      </c>
      <c r="I49" s="21" t="s">
        <v>338</v>
      </c>
      <c r="J49" s="34" t="s">
        <v>413</v>
      </c>
    </row>
    <row r="50" ht="18.75" customHeight="1" spans="1:10">
      <c r="A50" s="206" t="s">
        <v>284</v>
      </c>
      <c r="B50" s="21" t="s">
        <v>284</v>
      </c>
      <c r="C50" s="21" t="s">
        <v>342</v>
      </c>
      <c r="D50" s="21" t="s">
        <v>343</v>
      </c>
      <c r="E50" s="34" t="s">
        <v>414</v>
      </c>
      <c r="F50" s="21" t="s">
        <v>335</v>
      </c>
      <c r="G50" s="34" t="s">
        <v>336</v>
      </c>
      <c r="H50" s="21" t="s">
        <v>337</v>
      </c>
      <c r="I50" s="21" t="s">
        <v>338</v>
      </c>
      <c r="J50" s="34" t="s">
        <v>414</v>
      </c>
    </row>
    <row r="51" ht="18.75" customHeight="1" spans="1:10">
      <c r="A51" s="206" t="s">
        <v>284</v>
      </c>
      <c r="B51" s="21" t="s">
        <v>284</v>
      </c>
      <c r="C51" s="21" t="s">
        <v>347</v>
      </c>
      <c r="D51" s="21" t="s">
        <v>348</v>
      </c>
      <c r="E51" s="34" t="s">
        <v>415</v>
      </c>
      <c r="F51" s="21" t="s">
        <v>335</v>
      </c>
      <c r="G51" s="34" t="s">
        <v>336</v>
      </c>
      <c r="H51" s="21" t="s">
        <v>337</v>
      </c>
      <c r="I51" s="21" t="s">
        <v>338</v>
      </c>
      <c r="J51" s="34" t="s">
        <v>415</v>
      </c>
    </row>
    <row r="52" ht="18.75" customHeight="1" spans="1:10">
      <c r="A52" s="206" t="s">
        <v>311</v>
      </c>
      <c r="B52" s="21" t="s">
        <v>416</v>
      </c>
      <c r="C52" s="21" t="s">
        <v>325</v>
      </c>
      <c r="D52" s="21" t="s">
        <v>326</v>
      </c>
      <c r="E52" s="34" t="s">
        <v>417</v>
      </c>
      <c r="F52" s="21" t="s">
        <v>335</v>
      </c>
      <c r="G52" s="34" t="s">
        <v>418</v>
      </c>
      <c r="H52" s="21" t="s">
        <v>419</v>
      </c>
      <c r="I52" s="21" t="s">
        <v>331</v>
      </c>
      <c r="J52" s="34" t="s">
        <v>332</v>
      </c>
    </row>
    <row r="53" ht="18.75" customHeight="1" spans="1:10">
      <c r="A53" s="206" t="s">
        <v>311</v>
      </c>
      <c r="B53" s="21" t="s">
        <v>416</v>
      </c>
      <c r="C53" s="21" t="s">
        <v>325</v>
      </c>
      <c r="D53" s="21" t="s">
        <v>326</v>
      </c>
      <c r="E53" s="34" t="s">
        <v>420</v>
      </c>
      <c r="F53" s="21" t="s">
        <v>335</v>
      </c>
      <c r="G53" s="34" t="s">
        <v>421</v>
      </c>
      <c r="H53" s="21" t="s">
        <v>354</v>
      </c>
      <c r="I53" s="21" t="s">
        <v>331</v>
      </c>
      <c r="J53" s="34" t="s">
        <v>358</v>
      </c>
    </row>
    <row r="54" ht="18.75" customHeight="1" spans="1:10">
      <c r="A54" s="206" t="s">
        <v>311</v>
      </c>
      <c r="B54" s="21" t="s">
        <v>416</v>
      </c>
      <c r="C54" s="21" t="s">
        <v>325</v>
      </c>
      <c r="D54" s="21" t="s">
        <v>333</v>
      </c>
      <c r="E54" s="34" t="s">
        <v>422</v>
      </c>
      <c r="F54" s="21" t="s">
        <v>335</v>
      </c>
      <c r="G54" s="34" t="s">
        <v>360</v>
      </c>
      <c r="H54" s="21" t="s">
        <v>337</v>
      </c>
      <c r="I54" s="21" t="s">
        <v>338</v>
      </c>
      <c r="J54" s="34" t="s">
        <v>361</v>
      </c>
    </row>
    <row r="55" ht="18.75" customHeight="1" spans="1:10">
      <c r="A55" s="206" t="s">
        <v>311</v>
      </c>
      <c r="B55" s="21" t="s">
        <v>416</v>
      </c>
      <c r="C55" s="21" t="s">
        <v>325</v>
      </c>
      <c r="D55" s="21" t="s">
        <v>333</v>
      </c>
      <c r="E55" s="34" t="s">
        <v>423</v>
      </c>
      <c r="F55" s="21" t="s">
        <v>335</v>
      </c>
      <c r="G55" s="34" t="s">
        <v>360</v>
      </c>
      <c r="H55" s="21" t="s">
        <v>337</v>
      </c>
      <c r="I55" s="21" t="s">
        <v>338</v>
      </c>
      <c r="J55" s="34" t="s">
        <v>363</v>
      </c>
    </row>
    <row r="56" ht="18.75" customHeight="1" spans="1:10">
      <c r="A56" s="206" t="s">
        <v>311</v>
      </c>
      <c r="B56" s="21" t="s">
        <v>416</v>
      </c>
      <c r="C56" s="21" t="s">
        <v>325</v>
      </c>
      <c r="D56" s="21" t="s">
        <v>339</v>
      </c>
      <c r="E56" s="34" t="s">
        <v>424</v>
      </c>
      <c r="F56" s="21" t="s">
        <v>335</v>
      </c>
      <c r="G56" s="34" t="s">
        <v>336</v>
      </c>
      <c r="H56" s="21" t="s">
        <v>337</v>
      </c>
      <c r="I56" s="21" t="s">
        <v>338</v>
      </c>
      <c r="J56" s="34" t="s">
        <v>341</v>
      </c>
    </row>
    <row r="57" ht="18.75" customHeight="1" spans="1:10">
      <c r="A57" s="206" t="s">
        <v>311</v>
      </c>
      <c r="B57" s="21" t="s">
        <v>416</v>
      </c>
      <c r="C57" s="21" t="s">
        <v>342</v>
      </c>
      <c r="D57" s="21" t="s">
        <v>343</v>
      </c>
      <c r="E57" s="34" t="s">
        <v>425</v>
      </c>
      <c r="F57" s="21" t="s">
        <v>335</v>
      </c>
      <c r="G57" s="34" t="s">
        <v>421</v>
      </c>
      <c r="H57" s="21" t="s">
        <v>354</v>
      </c>
      <c r="I57" s="21" t="s">
        <v>331</v>
      </c>
      <c r="J57" s="34" t="s">
        <v>367</v>
      </c>
    </row>
    <row r="58" ht="18.75" customHeight="1" spans="1:10">
      <c r="A58" s="206" t="s">
        <v>311</v>
      </c>
      <c r="B58" s="21" t="s">
        <v>416</v>
      </c>
      <c r="C58" s="21" t="s">
        <v>347</v>
      </c>
      <c r="D58" s="21" t="s">
        <v>348</v>
      </c>
      <c r="E58" s="34" t="s">
        <v>368</v>
      </c>
      <c r="F58" s="21" t="s">
        <v>335</v>
      </c>
      <c r="G58" s="34" t="s">
        <v>360</v>
      </c>
      <c r="H58" s="21" t="s">
        <v>337</v>
      </c>
      <c r="I58" s="21" t="s">
        <v>338</v>
      </c>
      <c r="J58" s="34" t="s">
        <v>426</v>
      </c>
    </row>
    <row r="59" ht="18.75" customHeight="1" spans="1:10">
      <c r="A59" s="206" t="s">
        <v>291</v>
      </c>
      <c r="B59" s="21" t="s">
        <v>427</v>
      </c>
      <c r="C59" s="21" t="s">
        <v>325</v>
      </c>
      <c r="D59" s="21" t="s">
        <v>326</v>
      </c>
      <c r="E59" s="34" t="s">
        <v>428</v>
      </c>
      <c r="F59" s="21" t="s">
        <v>328</v>
      </c>
      <c r="G59" s="34" t="s">
        <v>429</v>
      </c>
      <c r="H59" s="21" t="s">
        <v>402</v>
      </c>
      <c r="I59" s="21" t="s">
        <v>331</v>
      </c>
      <c r="J59" s="34" t="s">
        <v>332</v>
      </c>
    </row>
    <row r="60" ht="18.75" customHeight="1" spans="1:10">
      <c r="A60" s="206" t="s">
        <v>291</v>
      </c>
      <c r="B60" s="21" t="s">
        <v>427</v>
      </c>
      <c r="C60" s="21" t="s">
        <v>325</v>
      </c>
      <c r="D60" s="21" t="s">
        <v>326</v>
      </c>
      <c r="E60" s="34" t="s">
        <v>430</v>
      </c>
      <c r="F60" s="21" t="s">
        <v>335</v>
      </c>
      <c r="G60" s="34" t="s">
        <v>393</v>
      </c>
      <c r="H60" s="21" t="s">
        <v>385</v>
      </c>
      <c r="I60" s="21" t="s">
        <v>331</v>
      </c>
      <c r="J60" s="34" t="s">
        <v>358</v>
      </c>
    </row>
    <row r="61" ht="18.75" customHeight="1" spans="1:10">
      <c r="A61" s="206" t="s">
        <v>291</v>
      </c>
      <c r="B61" s="21" t="s">
        <v>427</v>
      </c>
      <c r="C61" s="21" t="s">
        <v>325</v>
      </c>
      <c r="D61" s="21" t="s">
        <v>333</v>
      </c>
      <c r="E61" s="34" t="s">
        <v>431</v>
      </c>
      <c r="F61" s="21" t="s">
        <v>328</v>
      </c>
      <c r="G61" s="34" t="s">
        <v>336</v>
      </c>
      <c r="H61" s="21" t="s">
        <v>337</v>
      </c>
      <c r="I61" s="21" t="s">
        <v>338</v>
      </c>
      <c r="J61" s="34" t="s">
        <v>361</v>
      </c>
    </row>
    <row r="62" ht="18.75" customHeight="1" spans="1:10">
      <c r="A62" s="206" t="s">
        <v>291</v>
      </c>
      <c r="B62" s="21" t="s">
        <v>427</v>
      </c>
      <c r="C62" s="21" t="s">
        <v>325</v>
      </c>
      <c r="D62" s="21" t="s">
        <v>333</v>
      </c>
      <c r="E62" s="34" t="s">
        <v>432</v>
      </c>
      <c r="F62" s="21" t="s">
        <v>328</v>
      </c>
      <c r="G62" s="34" t="s">
        <v>336</v>
      </c>
      <c r="H62" s="21" t="s">
        <v>337</v>
      </c>
      <c r="I62" s="21" t="s">
        <v>338</v>
      </c>
      <c r="J62" s="34" t="s">
        <v>363</v>
      </c>
    </row>
    <row r="63" ht="18.75" customHeight="1" spans="1:10">
      <c r="A63" s="206" t="s">
        <v>291</v>
      </c>
      <c r="B63" s="21" t="s">
        <v>427</v>
      </c>
      <c r="C63" s="21" t="s">
        <v>325</v>
      </c>
      <c r="D63" s="21" t="s">
        <v>333</v>
      </c>
      <c r="E63" s="34" t="s">
        <v>433</v>
      </c>
      <c r="F63" s="21" t="s">
        <v>335</v>
      </c>
      <c r="G63" s="34" t="s">
        <v>336</v>
      </c>
      <c r="H63" s="21" t="s">
        <v>337</v>
      </c>
      <c r="I63" s="21" t="s">
        <v>338</v>
      </c>
      <c r="J63" s="34" t="s">
        <v>434</v>
      </c>
    </row>
    <row r="64" ht="18.75" customHeight="1" spans="1:10">
      <c r="A64" s="206" t="s">
        <v>291</v>
      </c>
      <c r="B64" s="21" t="s">
        <v>427</v>
      </c>
      <c r="C64" s="21" t="s">
        <v>325</v>
      </c>
      <c r="D64" s="21" t="s">
        <v>339</v>
      </c>
      <c r="E64" s="34" t="s">
        <v>435</v>
      </c>
      <c r="F64" s="21" t="s">
        <v>328</v>
      </c>
      <c r="G64" s="34" t="s">
        <v>336</v>
      </c>
      <c r="H64" s="21" t="s">
        <v>337</v>
      </c>
      <c r="I64" s="21" t="s">
        <v>338</v>
      </c>
      <c r="J64" s="34" t="s">
        <v>341</v>
      </c>
    </row>
    <row r="65" ht="18.75" customHeight="1" spans="1:10">
      <c r="A65" s="206" t="s">
        <v>291</v>
      </c>
      <c r="B65" s="21" t="s">
        <v>427</v>
      </c>
      <c r="C65" s="21" t="s">
        <v>342</v>
      </c>
      <c r="D65" s="21" t="s">
        <v>343</v>
      </c>
      <c r="E65" s="34" t="s">
        <v>436</v>
      </c>
      <c r="F65" s="21" t="s">
        <v>335</v>
      </c>
      <c r="G65" s="34" t="s">
        <v>336</v>
      </c>
      <c r="H65" s="21" t="s">
        <v>337</v>
      </c>
      <c r="I65" s="21" t="s">
        <v>338</v>
      </c>
      <c r="J65" s="34" t="s">
        <v>367</v>
      </c>
    </row>
    <row r="66" ht="18.75" customHeight="1" spans="1:10">
      <c r="A66" s="206" t="s">
        <v>291</v>
      </c>
      <c r="B66" s="21" t="s">
        <v>427</v>
      </c>
      <c r="C66" s="21" t="s">
        <v>347</v>
      </c>
      <c r="D66" s="21" t="s">
        <v>348</v>
      </c>
      <c r="E66" s="34" t="s">
        <v>349</v>
      </c>
      <c r="F66" s="21" t="s">
        <v>335</v>
      </c>
      <c r="G66" s="34" t="s">
        <v>336</v>
      </c>
      <c r="H66" s="21" t="s">
        <v>337</v>
      </c>
      <c r="I66" s="21" t="s">
        <v>338</v>
      </c>
      <c r="J66" s="34" t="s">
        <v>350</v>
      </c>
    </row>
    <row r="67" ht="18.75" customHeight="1" spans="1:10">
      <c r="A67" s="206" t="s">
        <v>297</v>
      </c>
      <c r="B67" s="21" t="s">
        <v>437</v>
      </c>
      <c r="C67" s="21" t="s">
        <v>325</v>
      </c>
      <c r="D67" s="21" t="s">
        <v>326</v>
      </c>
      <c r="E67" s="34" t="s">
        <v>438</v>
      </c>
      <c r="F67" s="21" t="s">
        <v>335</v>
      </c>
      <c r="G67" s="34" t="s">
        <v>151</v>
      </c>
      <c r="H67" s="21" t="s">
        <v>439</v>
      </c>
      <c r="I67" s="21" t="s">
        <v>331</v>
      </c>
      <c r="J67" s="34" t="s">
        <v>440</v>
      </c>
    </row>
    <row r="68" ht="18.75" customHeight="1" spans="1:10">
      <c r="A68" s="206" t="s">
        <v>297</v>
      </c>
      <c r="B68" s="21" t="s">
        <v>437</v>
      </c>
      <c r="C68" s="21" t="s">
        <v>325</v>
      </c>
      <c r="D68" s="21" t="s">
        <v>333</v>
      </c>
      <c r="E68" s="34" t="s">
        <v>441</v>
      </c>
      <c r="F68" s="21" t="s">
        <v>335</v>
      </c>
      <c r="G68" s="34" t="s">
        <v>336</v>
      </c>
      <c r="H68" s="21" t="s">
        <v>337</v>
      </c>
      <c r="I68" s="21" t="s">
        <v>338</v>
      </c>
      <c r="J68" s="34" t="s">
        <v>440</v>
      </c>
    </row>
    <row r="69" ht="18.75" customHeight="1" spans="1:10">
      <c r="A69" s="206" t="s">
        <v>297</v>
      </c>
      <c r="B69" s="21" t="s">
        <v>437</v>
      </c>
      <c r="C69" s="21" t="s">
        <v>342</v>
      </c>
      <c r="D69" s="21" t="s">
        <v>396</v>
      </c>
      <c r="E69" s="34" t="s">
        <v>442</v>
      </c>
      <c r="F69" s="21" t="s">
        <v>335</v>
      </c>
      <c r="G69" s="34" t="s">
        <v>443</v>
      </c>
      <c r="H69" s="21" t="s">
        <v>406</v>
      </c>
      <c r="I69" s="21" t="s">
        <v>331</v>
      </c>
      <c r="J69" s="34" t="s">
        <v>440</v>
      </c>
    </row>
    <row r="70" ht="18.75" customHeight="1" spans="1:10">
      <c r="A70" s="206" t="s">
        <v>297</v>
      </c>
      <c r="B70" s="21" t="s">
        <v>437</v>
      </c>
      <c r="C70" s="21" t="s">
        <v>342</v>
      </c>
      <c r="D70" s="21" t="s">
        <v>343</v>
      </c>
      <c r="E70" s="34" t="s">
        <v>444</v>
      </c>
      <c r="F70" s="21" t="s">
        <v>335</v>
      </c>
      <c r="G70" s="34" t="s">
        <v>421</v>
      </c>
      <c r="H70" s="21" t="s">
        <v>354</v>
      </c>
      <c r="I70" s="21" t="s">
        <v>331</v>
      </c>
      <c r="J70" s="34" t="s">
        <v>445</v>
      </c>
    </row>
    <row r="71" ht="18.75" customHeight="1" spans="1:10">
      <c r="A71" s="206" t="s">
        <v>297</v>
      </c>
      <c r="B71" s="21" t="s">
        <v>437</v>
      </c>
      <c r="C71" s="21" t="s">
        <v>347</v>
      </c>
      <c r="D71" s="21" t="s">
        <v>348</v>
      </c>
      <c r="E71" s="34" t="s">
        <v>446</v>
      </c>
      <c r="F71" s="21" t="s">
        <v>335</v>
      </c>
      <c r="G71" s="34" t="s">
        <v>336</v>
      </c>
      <c r="H71" s="21" t="s">
        <v>337</v>
      </c>
      <c r="I71" s="21" t="s">
        <v>338</v>
      </c>
      <c r="J71" s="34" t="s">
        <v>440</v>
      </c>
    </row>
    <row r="72" ht="18.75" customHeight="1" spans="1:10">
      <c r="A72" s="206" t="s">
        <v>287</v>
      </c>
      <c r="B72" s="21" t="s">
        <v>447</v>
      </c>
      <c r="C72" s="21" t="s">
        <v>325</v>
      </c>
      <c r="D72" s="21" t="s">
        <v>326</v>
      </c>
      <c r="E72" s="34" t="s">
        <v>448</v>
      </c>
      <c r="F72" s="21" t="s">
        <v>328</v>
      </c>
      <c r="G72" s="34" t="s">
        <v>449</v>
      </c>
      <c r="H72" s="21" t="s">
        <v>354</v>
      </c>
      <c r="I72" s="21" t="s">
        <v>331</v>
      </c>
      <c r="J72" s="34" t="s">
        <v>332</v>
      </c>
    </row>
    <row r="73" ht="18.75" customHeight="1" spans="1:10">
      <c r="A73" s="206" t="s">
        <v>287</v>
      </c>
      <c r="B73" s="21" t="s">
        <v>447</v>
      </c>
      <c r="C73" s="21" t="s">
        <v>325</v>
      </c>
      <c r="D73" s="21" t="s">
        <v>326</v>
      </c>
      <c r="E73" s="34" t="s">
        <v>450</v>
      </c>
      <c r="F73" s="21" t="s">
        <v>335</v>
      </c>
      <c r="G73" s="34" t="s">
        <v>451</v>
      </c>
      <c r="H73" s="21" t="s">
        <v>385</v>
      </c>
      <c r="I73" s="21" t="s">
        <v>331</v>
      </c>
      <c r="J73" s="34" t="s">
        <v>358</v>
      </c>
    </row>
    <row r="74" ht="18.75" customHeight="1" spans="1:10">
      <c r="A74" s="206" t="s">
        <v>287</v>
      </c>
      <c r="B74" s="21" t="s">
        <v>447</v>
      </c>
      <c r="C74" s="21" t="s">
        <v>325</v>
      </c>
      <c r="D74" s="21" t="s">
        <v>333</v>
      </c>
      <c r="E74" s="34" t="s">
        <v>452</v>
      </c>
      <c r="F74" s="21" t="s">
        <v>328</v>
      </c>
      <c r="G74" s="34" t="s">
        <v>336</v>
      </c>
      <c r="H74" s="21" t="s">
        <v>337</v>
      </c>
      <c r="I74" s="21" t="s">
        <v>338</v>
      </c>
      <c r="J74" s="34" t="s">
        <v>361</v>
      </c>
    </row>
    <row r="75" ht="18.75" customHeight="1" spans="1:10">
      <c r="A75" s="206" t="s">
        <v>287</v>
      </c>
      <c r="B75" s="21" t="s">
        <v>447</v>
      </c>
      <c r="C75" s="21" t="s">
        <v>325</v>
      </c>
      <c r="D75" s="21" t="s">
        <v>333</v>
      </c>
      <c r="E75" s="34" t="s">
        <v>453</v>
      </c>
      <c r="F75" s="21" t="s">
        <v>328</v>
      </c>
      <c r="G75" s="34" t="s">
        <v>336</v>
      </c>
      <c r="H75" s="21" t="s">
        <v>337</v>
      </c>
      <c r="I75" s="21" t="s">
        <v>338</v>
      </c>
      <c r="J75" s="34" t="s">
        <v>363</v>
      </c>
    </row>
    <row r="76" ht="18.75" customHeight="1" spans="1:10">
      <c r="A76" s="206" t="s">
        <v>287</v>
      </c>
      <c r="B76" s="21" t="s">
        <v>447</v>
      </c>
      <c r="C76" s="21" t="s">
        <v>325</v>
      </c>
      <c r="D76" s="21" t="s">
        <v>339</v>
      </c>
      <c r="E76" s="34" t="s">
        <v>454</v>
      </c>
      <c r="F76" s="21" t="s">
        <v>328</v>
      </c>
      <c r="G76" s="34" t="s">
        <v>336</v>
      </c>
      <c r="H76" s="21" t="s">
        <v>337</v>
      </c>
      <c r="I76" s="21" t="s">
        <v>338</v>
      </c>
      <c r="J76" s="34" t="s">
        <v>341</v>
      </c>
    </row>
    <row r="77" ht="18.75" customHeight="1" spans="1:10">
      <c r="A77" s="206" t="s">
        <v>287</v>
      </c>
      <c r="B77" s="21" t="s">
        <v>447</v>
      </c>
      <c r="C77" s="21" t="s">
        <v>342</v>
      </c>
      <c r="D77" s="21" t="s">
        <v>343</v>
      </c>
      <c r="E77" s="34" t="s">
        <v>364</v>
      </c>
      <c r="F77" s="21" t="s">
        <v>335</v>
      </c>
      <c r="G77" s="34" t="s">
        <v>365</v>
      </c>
      <c r="H77" s="21" t="s">
        <v>337</v>
      </c>
      <c r="I77" s="21" t="s">
        <v>338</v>
      </c>
      <c r="J77" s="34" t="s">
        <v>367</v>
      </c>
    </row>
    <row r="78" ht="18.75" customHeight="1" spans="1:10">
      <c r="A78" s="206" t="s">
        <v>287</v>
      </c>
      <c r="B78" s="21" t="s">
        <v>447</v>
      </c>
      <c r="C78" s="21" t="s">
        <v>347</v>
      </c>
      <c r="D78" s="21" t="s">
        <v>348</v>
      </c>
      <c r="E78" s="34" t="s">
        <v>349</v>
      </c>
      <c r="F78" s="21" t="s">
        <v>335</v>
      </c>
      <c r="G78" s="34" t="s">
        <v>336</v>
      </c>
      <c r="H78" s="21" t="s">
        <v>337</v>
      </c>
      <c r="I78" s="21" t="s">
        <v>338</v>
      </c>
      <c r="J78" s="34" t="s">
        <v>350</v>
      </c>
    </row>
  </sheetData>
  <mergeCells count="26">
    <mergeCell ref="A2:J2"/>
    <mergeCell ref="A3:H3"/>
    <mergeCell ref="A8:A12"/>
    <mergeCell ref="A13:A19"/>
    <mergeCell ref="A20:A25"/>
    <mergeCell ref="A26:A30"/>
    <mergeCell ref="A31:A35"/>
    <mergeCell ref="A36:A40"/>
    <mergeCell ref="A41:A45"/>
    <mergeCell ref="A46:A51"/>
    <mergeCell ref="A52:A58"/>
    <mergeCell ref="A59:A66"/>
    <mergeCell ref="A67:A71"/>
    <mergeCell ref="A72:A78"/>
    <mergeCell ref="B8:B12"/>
    <mergeCell ref="B13:B19"/>
    <mergeCell ref="B20:B25"/>
    <mergeCell ref="B26:B30"/>
    <mergeCell ref="B31:B35"/>
    <mergeCell ref="B36:B40"/>
    <mergeCell ref="B41:B45"/>
    <mergeCell ref="B46:B51"/>
    <mergeCell ref="B52:B58"/>
    <mergeCell ref="B59:B66"/>
    <mergeCell ref="B67:B71"/>
    <mergeCell ref="B72:B78"/>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9">
        <v>1</v>
      </c>
      <c r="B1" s="100">
        <v>0</v>
      </c>
      <c r="C1" s="99">
        <v>1</v>
      </c>
      <c r="D1" s="101"/>
      <c r="E1" s="101"/>
      <c r="F1" s="39" t="s">
        <v>455</v>
      </c>
    </row>
    <row r="2" ht="32.25" customHeight="1" spans="1:6">
      <c r="A2" s="102" t="str">
        <f>"2025"&amp;"年部门政府性基金预算支出预算表"</f>
        <v>2025年部门政府性基金预算支出预算表</v>
      </c>
      <c r="B2" s="103" t="s">
        <v>456</v>
      </c>
      <c r="C2" s="104"/>
      <c r="D2" s="105"/>
      <c r="E2" s="105"/>
      <c r="F2" s="105"/>
    </row>
    <row r="3" ht="18.75" customHeight="1" spans="1:6">
      <c r="A3" s="7" t="str">
        <f>"单位名称："&amp;"耿马傣族佤族自治县林业和草原局"</f>
        <v>单位名称：耿马傣族佤族自治县林业和草原局</v>
      </c>
      <c r="B3" s="7" t="s">
        <v>457</v>
      </c>
      <c r="C3" s="99"/>
      <c r="D3" s="101"/>
      <c r="E3" s="101"/>
      <c r="F3" s="39" t="s">
        <v>1</v>
      </c>
    </row>
    <row r="4" ht="18.75" customHeight="1" spans="1:6">
      <c r="A4" s="106" t="s">
        <v>181</v>
      </c>
      <c r="B4" s="107" t="s">
        <v>73</v>
      </c>
      <c r="C4" s="108" t="s">
        <v>74</v>
      </c>
      <c r="D4" s="13" t="s">
        <v>458</v>
      </c>
      <c r="E4" s="13"/>
      <c r="F4" s="14"/>
    </row>
    <row r="5" ht="18.75" customHeight="1" spans="1:6">
      <c r="A5" s="109"/>
      <c r="B5" s="110"/>
      <c r="C5" s="95"/>
      <c r="D5" s="94" t="s">
        <v>55</v>
      </c>
      <c r="E5" s="94" t="s">
        <v>75</v>
      </c>
      <c r="F5" s="94" t="s">
        <v>76</v>
      </c>
    </row>
    <row r="6" ht="18.75" customHeight="1" spans="1:6">
      <c r="A6" s="109">
        <v>1</v>
      </c>
      <c r="B6" s="111" t="s">
        <v>150</v>
      </c>
      <c r="C6" s="95">
        <v>3</v>
      </c>
      <c r="D6" s="94">
        <v>4</v>
      </c>
      <c r="E6" s="94">
        <v>5</v>
      </c>
      <c r="F6" s="94">
        <v>6</v>
      </c>
    </row>
    <row r="7" ht="18.75" customHeight="1" spans="1:6">
      <c r="A7" s="112"/>
      <c r="B7" s="82"/>
      <c r="C7" s="82"/>
      <c r="D7" s="23"/>
      <c r="E7" s="23"/>
      <c r="F7" s="23"/>
    </row>
    <row r="8" ht="18.75" customHeight="1" spans="1:6">
      <c r="A8" s="112"/>
      <c r="B8" s="82"/>
      <c r="C8" s="82"/>
      <c r="D8" s="23"/>
      <c r="E8" s="23"/>
      <c r="F8" s="23"/>
    </row>
    <row r="9" ht="18.75" customHeight="1" spans="1:6">
      <c r="A9" s="113" t="s">
        <v>108</v>
      </c>
      <c r="B9" s="114" t="s">
        <v>108</v>
      </c>
      <c r="C9" s="115" t="s">
        <v>108</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4"/>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30"/>
      <c r="B1" s="30"/>
      <c r="C1" s="30"/>
      <c r="D1" s="30"/>
      <c r="E1" s="30"/>
      <c r="F1" s="30"/>
      <c r="G1" s="30"/>
      <c r="H1" s="30"/>
      <c r="I1" s="30"/>
      <c r="J1" s="30"/>
      <c r="O1" s="38"/>
      <c r="P1" s="38"/>
      <c r="Q1" s="39" t="s">
        <v>459</v>
      </c>
    </row>
    <row r="2" ht="35.25" customHeight="1" spans="1:17">
      <c r="A2" s="58"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"单位名称："&amp;"耿马傣族佤族自治县林业和草原局"</f>
        <v>单位名称：耿马傣族佤族自治县林业和草原局</v>
      </c>
      <c r="B3" s="93"/>
      <c r="C3" s="93"/>
      <c r="D3" s="93"/>
      <c r="E3" s="93"/>
      <c r="F3" s="93"/>
      <c r="G3" s="93"/>
      <c r="H3" s="93"/>
      <c r="I3" s="93"/>
      <c r="J3" s="93"/>
      <c r="O3" s="63"/>
      <c r="P3" s="63"/>
      <c r="Q3" s="39" t="s">
        <v>173</v>
      </c>
    </row>
    <row r="4" ht="18.75" customHeight="1" spans="1:17">
      <c r="A4" s="11" t="s">
        <v>460</v>
      </c>
      <c r="B4" s="72" t="s">
        <v>461</v>
      </c>
      <c r="C4" s="72" t="s">
        <v>462</v>
      </c>
      <c r="D4" s="72" t="s">
        <v>463</v>
      </c>
      <c r="E4" s="72" t="s">
        <v>464</v>
      </c>
      <c r="F4" s="72" t="s">
        <v>465</v>
      </c>
      <c r="G4" s="44" t="s">
        <v>188</v>
      </c>
      <c r="H4" s="44"/>
      <c r="I4" s="44"/>
      <c r="J4" s="44"/>
      <c r="K4" s="74"/>
      <c r="L4" s="44"/>
      <c r="M4" s="44"/>
      <c r="N4" s="44"/>
      <c r="O4" s="64"/>
      <c r="P4" s="74"/>
      <c r="Q4" s="45"/>
    </row>
    <row r="5" ht="18.75" customHeight="1" spans="1:17">
      <c r="A5" s="16"/>
      <c r="B5" s="75"/>
      <c r="C5" s="75"/>
      <c r="D5" s="75"/>
      <c r="E5" s="75"/>
      <c r="F5" s="75"/>
      <c r="G5" s="75" t="s">
        <v>55</v>
      </c>
      <c r="H5" s="75" t="s">
        <v>58</v>
      </c>
      <c r="I5" s="75" t="s">
        <v>466</v>
      </c>
      <c r="J5" s="75" t="s">
        <v>467</v>
      </c>
      <c r="K5" s="76" t="s">
        <v>468</v>
      </c>
      <c r="L5" s="89" t="s">
        <v>78</v>
      </c>
      <c r="M5" s="89"/>
      <c r="N5" s="89"/>
      <c r="O5" s="90"/>
      <c r="P5" s="91"/>
      <c r="Q5" s="77"/>
    </row>
    <row r="6" ht="30" customHeight="1" spans="1:17">
      <c r="A6" s="18"/>
      <c r="B6" s="77"/>
      <c r="C6" s="77"/>
      <c r="D6" s="77"/>
      <c r="E6" s="77"/>
      <c r="F6" s="77"/>
      <c r="G6" s="77"/>
      <c r="H6" s="77" t="s">
        <v>57</v>
      </c>
      <c r="I6" s="77"/>
      <c r="J6" s="77"/>
      <c r="K6" s="78"/>
      <c r="L6" s="77" t="s">
        <v>57</v>
      </c>
      <c r="M6" s="77" t="s">
        <v>64</v>
      </c>
      <c r="N6" s="77" t="s">
        <v>196</v>
      </c>
      <c r="O6" s="92" t="s">
        <v>66</v>
      </c>
      <c r="P6" s="78" t="s">
        <v>67</v>
      </c>
      <c r="Q6" s="77" t="s">
        <v>68</v>
      </c>
    </row>
    <row r="7" ht="18.75" customHeight="1" spans="1:17">
      <c r="A7" s="33">
        <v>1</v>
      </c>
      <c r="B7" s="94">
        <v>2</v>
      </c>
      <c r="C7" s="94">
        <v>3</v>
      </c>
      <c r="D7" s="94">
        <v>4</v>
      </c>
      <c r="E7" s="94">
        <v>5</v>
      </c>
      <c r="F7" s="94">
        <v>6</v>
      </c>
      <c r="G7" s="95">
        <v>7</v>
      </c>
      <c r="H7" s="95">
        <v>8</v>
      </c>
      <c r="I7" s="95">
        <v>9</v>
      </c>
      <c r="J7" s="95">
        <v>10</v>
      </c>
      <c r="K7" s="95">
        <v>11</v>
      </c>
      <c r="L7" s="95">
        <v>12</v>
      </c>
      <c r="M7" s="95">
        <v>13</v>
      </c>
      <c r="N7" s="95">
        <v>14</v>
      </c>
      <c r="O7" s="95">
        <v>15</v>
      </c>
      <c r="P7" s="95">
        <v>16</v>
      </c>
      <c r="Q7" s="95">
        <v>17</v>
      </c>
    </row>
    <row r="8" ht="18.75" customHeight="1" spans="1:17">
      <c r="A8" s="80" t="s">
        <v>70</v>
      </c>
      <c r="B8" s="81"/>
      <c r="C8" s="81"/>
      <c r="D8" s="81"/>
      <c r="E8" s="96"/>
      <c r="F8" s="23"/>
      <c r="G8" s="23">
        <v>66000</v>
      </c>
      <c r="H8" s="23">
        <v>66000</v>
      </c>
      <c r="I8" s="23"/>
      <c r="J8" s="23"/>
      <c r="K8" s="23"/>
      <c r="L8" s="23"/>
      <c r="M8" s="23"/>
      <c r="N8" s="23"/>
      <c r="O8" s="23"/>
      <c r="P8" s="23"/>
      <c r="Q8" s="23"/>
    </row>
    <row r="9" ht="18.75" customHeight="1" spans="1:17">
      <c r="A9" s="97" t="s">
        <v>70</v>
      </c>
      <c r="B9" s="81"/>
      <c r="C9" s="81"/>
      <c r="D9" s="81"/>
      <c r="E9" s="98"/>
      <c r="F9" s="23"/>
      <c r="G9" s="23">
        <v>66000</v>
      </c>
      <c r="H9" s="23">
        <v>66000</v>
      </c>
      <c r="I9" s="23"/>
      <c r="J9" s="23"/>
      <c r="K9" s="23"/>
      <c r="L9" s="23"/>
      <c r="M9" s="23"/>
      <c r="N9" s="23"/>
      <c r="O9" s="23"/>
      <c r="P9" s="23"/>
      <c r="Q9" s="23"/>
    </row>
    <row r="10" ht="18.75" customHeight="1" spans="1:17">
      <c r="A10" s="80" t="str">
        <f>"    "&amp;"公务用车运行维护费"</f>
        <v>    公务用车运行维护费</v>
      </c>
      <c r="B10" s="81" t="s">
        <v>469</v>
      </c>
      <c r="C10" s="81" t="s">
        <v>470</v>
      </c>
      <c r="D10" s="81" t="s">
        <v>406</v>
      </c>
      <c r="E10" s="98">
        <v>1</v>
      </c>
      <c r="F10" s="23"/>
      <c r="G10" s="23">
        <v>20000</v>
      </c>
      <c r="H10" s="23">
        <v>20000</v>
      </c>
      <c r="I10" s="23"/>
      <c r="J10" s="23"/>
      <c r="K10" s="23"/>
      <c r="L10" s="23"/>
      <c r="M10" s="23"/>
      <c r="N10" s="23"/>
      <c r="O10" s="23"/>
      <c r="P10" s="23"/>
      <c r="Q10" s="23"/>
    </row>
    <row r="11" ht="18.75" customHeight="1" spans="1:17">
      <c r="A11" s="80" t="str">
        <f>"    "&amp;"公务用车运行维护费"</f>
        <v>    公务用车运行维护费</v>
      </c>
      <c r="B11" s="81" t="s">
        <v>471</v>
      </c>
      <c r="C11" s="81" t="s">
        <v>472</v>
      </c>
      <c r="D11" s="81" t="s">
        <v>406</v>
      </c>
      <c r="E11" s="98">
        <v>1</v>
      </c>
      <c r="F11" s="23"/>
      <c r="G11" s="23">
        <v>25000</v>
      </c>
      <c r="H11" s="23">
        <v>25000</v>
      </c>
      <c r="I11" s="23"/>
      <c r="J11" s="23"/>
      <c r="K11" s="23"/>
      <c r="L11" s="23"/>
      <c r="M11" s="23"/>
      <c r="N11" s="23"/>
      <c r="O11" s="23"/>
      <c r="P11" s="23"/>
      <c r="Q11" s="23"/>
    </row>
    <row r="12" ht="18.75" customHeight="1" spans="1:17">
      <c r="A12" s="80" t="str">
        <f>"    "&amp;"公务用车运行维护费"</f>
        <v>    公务用车运行维护费</v>
      </c>
      <c r="B12" s="81" t="s">
        <v>473</v>
      </c>
      <c r="C12" s="81" t="s">
        <v>474</v>
      </c>
      <c r="D12" s="81" t="s">
        <v>406</v>
      </c>
      <c r="E12" s="98">
        <v>3</v>
      </c>
      <c r="F12" s="23"/>
      <c r="G12" s="23">
        <v>15000</v>
      </c>
      <c r="H12" s="23">
        <v>15000</v>
      </c>
      <c r="I12" s="23"/>
      <c r="J12" s="23"/>
      <c r="K12" s="23"/>
      <c r="L12" s="23"/>
      <c r="M12" s="23"/>
      <c r="N12" s="23"/>
      <c r="O12" s="23"/>
      <c r="P12" s="23"/>
      <c r="Q12" s="23"/>
    </row>
    <row r="13" ht="18.75" customHeight="1" spans="1:17">
      <c r="A13" s="80" t="str">
        <f>"    "&amp;"一般公用经费"</f>
        <v>    一般公用经费</v>
      </c>
      <c r="B13" s="81" t="s">
        <v>475</v>
      </c>
      <c r="C13" s="81" t="s">
        <v>476</v>
      </c>
      <c r="D13" s="81" t="s">
        <v>406</v>
      </c>
      <c r="E13" s="98">
        <v>1</v>
      </c>
      <c r="F13" s="23"/>
      <c r="G13" s="23">
        <v>6000</v>
      </c>
      <c r="H13" s="23">
        <v>6000</v>
      </c>
      <c r="I13" s="23"/>
      <c r="J13" s="23"/>
      <c r="K13" s="23"/>
      <c r="L13" s="23"/>
      <c r="M13" s="23"/>
      <c r="N13" s="23"/>
      <c r="O13" s="23"/>
      <c r="P13" s="23"/>
      <c r="Q13" s="23"/>
    </row>
    <row r="14" ht="18.75" customHeight="1" spans="1:17">
      <c r="A14" s="83" t="s">
        <v>108</v>
      </c>
      <c r="B14" s="84"/>
      <c r="C14" s="84"/>
      <c r="D14" s="84"/>
      <c r="E14" s="96"/>
      <c r="F14" s="23"/>
      <c r="G14" s="23">
        <v>66000</v>
      </c>
      <c r="H14" s="23">
        <v>66000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topLeftCell="B1"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2"/>
      <c r="B1" s="62"/>
      <c r="C1" s="67"/>
      <c r="D1" s="62"/>
      <c r="E1" s="62"/>
      <c r="F1" s="62"/>
      <c r="G1" s="62"/>
      <c r="H1" s="68"/>
      <c r="I1" s="62"/>
      <c r="J1" s="62"/>
      <c r="K1" s="62"/>
      <c r="L1" s="38"/>
      <c r="M1" s="86"/>
      <c r="N1" s="87" t="s">
        <v>477</v>
      </c>
    </row>
    <row r="2" ht="34.5" customHeight="1" spans="1:14">
      <c r="A2" s="40" t="str">
        <f>"2025"&amp;"年部门政府购买服务预算表"</f>
        <v>2025年部门政府购买服务预算表</v>
      </c>
      <c r="B2" s="69"/>
      <c r="C2" s="51"/>
      <c r="D2" s="69"/>
      <c r="E2" s="69"/>
      <c r="F2" s="69"/>
      <c r="G2" s="69"/>
      <c r="H2" s="70"/>
      <c r="I2" s="69"/>
      <c r="J2" s="69"/>
      <c r="K2" s="69"/>
      <c r="L2" s="51"/>
      <c r="M2" s="70"/>
      <c r="N2" s="69"/>
    </row>
    <row r="3" ht="18.75" customHeight="1" spans="1:14">
      <c r="A3" s="59" t="str">
        <f>"单位名称："&amp;"耿马傣族佤族自治县林业和草原局"</f>
        <v>单位名称：耿马傣族佤族自治县林业和草原局</v>
      </c>
      <c r="B3" s="60"/>
      <c r="C3" s="71"/>
      <c r="D3" s="60"/>
      <c r="E3" s="60"/>
      <c r="F3" s="60"/>
      <c r="G3" s="60"/>
      <c r="H3" s="68"/>
      <c r="I3" s="62"/>
      <c r="J3" s="62"/>
      <c r="K3" s="62"/>
      <c r="L3" s="63"/>
      <c r="M3" s="88"/>
      <c r="N3" s="87" t="s">
        <v>173</v>
      </c>
    </row>
    <row r="4" ht="18.75" customHeight="1" spans="1:14">
      <c r="A4" s="11" t="s">
        <v>460</v>
      </c>
      <c r="B4" s="72" t="s">
        <v>478</v>
      </c>
      <c r="C4" s="73" t="s">
        <v>479</v>
      </c>
      <c r="D4" s="44" t="s">
        <v>188</v>
      </c>
      <c r="E4" s="44"/>
      <c r="F4" s="44"/>
      <c r="G4" s="44"/>
      <c r="H4" s="74"/>
      <c r="I4" s="44"/>
      <c r="J4" s="44"/>
      <c r="K4" s="44"/>
      <c r="L4" s="64"/>
      <c r="M4" s="74"/>
      <c r="N4" s="45"/>
    </row>
    <row r="5" ht="18.75" customHeight="1" spans="1:14">
      <c r="A5" s="16"/>
      <c r="B5" s="75"/>
      <c r="C5" s="76"/>
      <c r="D5" s="75" t="s">
        <v>55</v>
      </c>
      <c r="E5" s="75" t="s">
        <v>58</v>
      </c>
      <c r="F5" s="75" t="s">
        <v>466</v>
      </c>
      <c r="G5" s="75" t="s">
        <v>467</v>
      </c>
      <c r="H5" s="76" t="s">
        <v>468</v>
      </c>
      <c r="I5" s="89" t="s">
        <v>78</v>
      </c>
      <c r="J5" s="89"/>
      <c r="K5" s="89"/>
      <c r="L5" s="90"/>
      <c r="M5" s="91"/>
      <c r="N5" s="77"/>
    </row>
    <row r="6" ht="26.25" customHeight="1" spans="1:14">
      <c r="A6" s="18"/>
      <c r="B6" s="77"/>
      <c r="C6" s="78"/>
      <c r="D6" s="77"/>
      <c r="E6" s="77"/>
      <c r="F6" s="77"/>
      <c r="G6" s="77"/>
      <c r="H6" s="78"/>
      <c r="I6" s="77" t="s">
        <v>57</v>
      </c>
      <c r="J6" s="77" t="s">
        <v>64</v>
      </c>
      <c r="K6" s="77" t="s">
        <v>196</v>
      </c>
      <c r="L6" s="92" t="s">
        <v>66</v>
      </c>
      <c r="M6" s="78" t="s">
        <v>67</v>
      </c>
      <c r="N6" s="77" t="s">
        <v>68</v>
      </c>
    </row>
    <row r="7" ht="18.75" customHeight="1" spans="1:14">
      <c r="A7" s="79">
        <v>1</v>
      </c>
      <c r="B7" s="79">
        <v>2</v>
      </c>
      <c r="C7" s="79">
        <v>3</v>
      </c>
      <c r="D7" s="79">
        <v>4</v>
      </c>
      <c r="E7" s="79">
        <v>5</v>
      </c>
      <c r="F7" s="79">
        <v>6</v>
      </c>
      <c r="G7" s="79">
        <v>7</v>
      </c>
      <c r="H7" s="79">
        <v>8</v>
      </c>
      <c r="I7" s="79">
        <v>9</v>
      </c>
      <c r="J7" s="79">
        <v>10</v>
      </c>
      <c r="K7" s="79">
        <v>11</v>
      </c>
      <c r="L7" s="79">
        <v>12</v>
      </c>
      <c r="M7" s="79">
        <v>13</v>
      </c>
      <c r="N7" s="79">
        <v>14</v>
      </c>
    </row>
    <row r="8" ht="18.75" customHeight="1" spans="1:14">
      <c r="A8" s="80"/>
      <c r="B8" s="81"/>
      <c r="C8" s="82"/>
      <c r="D8" s="23"/>
      <c r="E8" s="23"/>
      <c r="F8" s="23"/>
      <c r="G8" s="23"/>
      <c r="H8" s="23"/>
      <c r="I8" s="23"/>
      <c r="J8" s="23"/>
      <c r="K8" s="23"/>
      <c r="L8" s="23"/>
      <c r="M8" s="23"/>
      <c r="N8" s="23"/>
    </row>
    <row r="9" ht="18.75" customHeight="1" spans="1:14">
      <c r="A9" s="80"/>
      <c r="B9" s="81"/>
      <c r="C9" s="82"/>
      <c r="D9" s="23"/>
      <c r="E9" s="23"/>
      <c r="F9" s="23"/>
      <c r="G9" s="23"/>
      <c r="H9" s="23"/>
      <c r="I9" s="23"/>
      <c r="J9" s="23"/>
      <c r="K9" s="23"/>
      <c r="L9" s="23"/>
      <c r="M9" s="23"/>
      <c r="N9" s="23"/>
    </row>
    <row r="10" ht="18.75" customHeight="1" spans="1:14">
      <c r="A10" s="83" t="s">
        <v>108</v>
      </c>
      <c r="B10" s="84"/>
      <c r="C10" s="85"/>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A1" sqref="A1"/>
    </sheetView>
  </sheetViews>
  <sheetFormatPr defaultColWidth="9.14285714285714" defaultRowHeight="14.25" customHeight="1" outlineLevelRow="7"/>
  <cols>
    <col min="1" max="1" width="37.7142857142857" customWidth="1"/>
    <col min="2" max="4" width="17.5714285714286" customWidth="1"/>
    <col min="5" max="9" width="15.7142857142857" customWidth="1"/>
  </cols>
  <sheetData>
    <row r="1" ht="15" customHeight="1" spans="1:9">
      <c r="A1" s="30"/>
      <c r="B1" s="30"/>
      <c r="C1" s="30"/>
      <c r="D1" s="57"/>
      <c r="G1" s="38"/>
      <c r="H1" s="38"/>
      <c r="I1" s="38" t="s">
        <v>480</v>
      </c>
    </row>
    <row r="2" ht="27.75" customHeight="1" spans="1:9">
      <c r="A2" s="58" t="str">
        <f>"2025"&amp;"年县对下转移支付预算表"</f>
        <v>2025年县对下转移支付预算表</v>
      </c>
      <c r="B2" s="6"/>
      <c r="C2" s="6"/>
      <c r="D2" s="6"/>
      <c r="E2" s="6"/>
      <c r="F2" s="6"/>
      <c r="G2" s="51"/>
      <c r="H2" s="51"/>
      <c r="I2" s="6"/>
    </row>
    <row r="3" ht="18.75" customHeight="1" spans="1:9">
      <c r="A3" s="59" t="str">
        <f>"单位名称："&amp;"耿马傣族佤族自治县林业和草原局"</f>
        <v>单位名称：耿马傣族佤族自治县林业和草原局</v>
      </c>
      <c r="B3" s="60"/>
      <c r="C3" s="60"/>
      <c r="D3" s="61"/>
      <c r="E3" s="62"/>
      <c r="G3" s="63"/>
      <c r="H3" s="63"/>
      <c r="I3" s="38" t="s">
        <v>173</v>
      </c>
    </row>
    <row r="4" ht="18.75" customHeight="1" spans="1:9">
      <c r="A4" s="31" t="s">
        <v>481</v>
      </c>
      <c r="B4" s="12" t="s">
        <v>188</v>
      </c>
      <c r="C4" s="13"/>
      <c r="D4" s="13"/>
      <c r="E4" s="12" t="s">
        <v>482</v>
      </c>
      <c r="F4" s="13"/>
      <c r="G4" s="64"/>
      <c r="H4" s="64"/>
      <c r="I4" s="14"/>
    </row>
    <row r="5" ht="18.75" customHeight="1" spans="1:9">
      <c r="A5" s="33"/>
      <c r="B5" s="32" t="s">
        <v>55</v>
      </c>
      <c r="C5" s="11" t="s">
        <v>58</v>
      </c>
      <c r="D5" s="65" t="s">
        <v>483</v>
      </c>
      <c r="E5" s="66" t="s">
        <v>484</v>
      </c>
      <c r="F5" s="66" t="s">
        <v>484</v>
      </c>
      <c r="G5" s="66" t="s">
        <v>484</v>
      </c>
      <c r="H5" s="66" t="s">
        <v>484</v>
      </c>
      <c r="I5" s="66" t="s">
        <v>484</v>
      </c>
    </row>
    <row r="6" ht="18.75" customHeight="1" spans="1:9">
      <c r="A6" s="66">
        <v>1</v>
      </c>
      <c r="B6" s="66">
        <v>2</v>
      </c>
      <c r="C6" s="66">
        <v>3</v>
      </c>
      <c r="D6" s="66">
        <v>4</v>
      </c>
      <c r="E6" s="66">
        <v>5</v>
      </c>
      <c r="F6" s="66">
        <v>6</v>
      </c>
      <c r="G6" s="66">
        <v>7</v>
      </c>
      <c r="H6" s="66">
        <v>8</v>
      </c>
      <c r="I6" s="66">
        <v>9</v>
      </c>
    </row>
    <row r="7" ht="18.75" customHeight="1" spans="1:9">
      <c r="A7" s="34"/>
      <c r="B7" s="23"/>
      <c r="C7" s="23"/>
      <c r="D7" s="23"/>
      <c r="E7" s="23"/>
      <c r="F7" s="23"/>
      <c r="G7" s="23"/>
      <c r="H7" s="23"/>
      <c r="I7" s="23"/>
    </row>
    <row r="8" ht="18.75" customHeight="1" spans="1:9">
      <c r="A8" s="34"/>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485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"单位名称："&amp;"耿马傣族佤族自治县林业和草原局"</f>
        <v>单位名称：耿马傣族佤族自治县林业和草原局</v>
      </c>
      <c r="B3" s="3"/>
      <c r="C3" s="3"/>
      <c r="D3" s="3"/>
      <c r="E3" s="3"/>
      <c r="F3" s="52"/>
      <c r="G3" s="3"/>
      <c r="H3" s="52"/>
    </row>
    <row r="4" ht="18.75" customHeight="1" spans="1:10">
      <c r="A4" s="46" t="s">
        <v>314</v>
      </c>
      <c r="B4" s="46" t="s">
        <v>315</v>
      </c>
      <c r="C4" s="46" t="s">
        <v>316</v>
      </c>
      <c r="D4" s="46" t="s">
        <v>317</v>
      </c>
      <c r="E4" s="46" t="s">
        <v>318</v>
      </c>
      <c r="F4" s="53" t="s">
        <v>319</v>
      </c>
      <c r="G4" s="46" t="s">
        <v>320</v>
      </c>
      <c r="H4" s="53" t="s">
        <v>321</v>
      </c>
      <c r="I4" s="53" t="s">
        <v>322</v>
      </c>
      <c r="J4" s="46" t="s">
        <v>323</v>
      </c>
    </row>
    <row r="5" ht="18.75" customHeight="1" spans="1:10">
      <c r="A5" s="46">
        <v>1</v>
      </c>
      <c r="B5" s="46">
        <v>2</v>
      </c>
      <c r="C5" s="46">
        <v>3</v>
      </c>
      <c r="D5" s="46">
        <v>4</v>
      </c>
      <c r="E5" s="46">
        <v>5</v>
      </c>
      <c r="F5" s="53">
        <v>6</v>
      </c>
      <c r="G5" s="46">
        <v>7</v>
      </c>
      <c r="H5" s="53">
        <v>8</v>
      </c>
      <c r="I5" s="53">
        <v>9</v>
      </c>
      <c r="J5" s="46">
        <v>10</v>
      </c>
    </row>
    <row r="6" ht="18.75" customHeight="1" spans="1:10">
      <c r="A6" s="21"/>
      <c r="B6" s="47"/>
      <c r="C6" s="47"/>
      <c r="D6" s="47"/>
      <c r="E6" s="54"/>
      <c r="F6" s="55"/>
      <c r="G6" s="54"/>
      <c r="H6" s="55"/>
      <c r="I6" s="55"/>
      <c r="J6" s="54"/>
    </row>
    <row r="7" ht="18.75" customHeight="1" spans="1:10">
      <c r="A7" s="21"/>
      <c r="B7" s="21"/>
      <c r="C7" s="21"/>
      <c r="D7" s="21"/>
      <c r="E7" s="21"/>
      <c r="F7" s="56"/>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486</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"单位名称："&amp;"耿马傣族佤族自治县林业和草原局"</f>
        <v>单位名称：耿马傣族佤族自治县林业和草原局</v>
      </c>
      <c r="B3" s="8"/>
      <c r="C3" s="3"/>
      <c r="H3" s="42" t="s">
        <v>173</v>
      </c>
    </row>
    <row r="4" ht="18.75" customHeight="1" spans="1:8">
      <c r="A4" s="11" t="s">
        <v>181</v>
      </c>
      <c r="B4" s="11" t="s">
        <v>487</v>
      </c>
      <c r="C4" s="11" t="s">
        <v>488</v>
      </c>
      <c r="D4" s="11" t="s">
        <v>489</v>
      </c>
      <c r="E4" s="11" t="s">
        <v>490</v>
      </c>
      <c r="F4" s="43" t="s">
        <v>491</v>
      </c>
      <c r="G4" s="44"/>
      <c r="H4" s="45"/>
    </row>
    <row r="5" ht="18.75" customHeight="1" spans="1:8">
      <c r="A5" s="18"/>
      <c r="B5" s="18"/>
      <c r="C5" s="18"/>
      <c r="D5" s="18"/>
      <c r="E5" s="18"/>
      <c r="F5" s="46" t="s">
        <v>464</v>
      </c>
      <c r="G5" s="46" t="s">
        <v>492</v>
      </c>
      <c r="H5" s="46" t="s">
        <v>493</v>
      </c>
    </row>
    <row r="6" ht="18.75" customHeight="1" spans="1:8">
      <c r="A6" s="46">
        <v>1</v>
      </c>
      <c r="B6" s="46">
        <v>2</v>
      </c>
      <c r="C6" s="46">
        <v>3</v>
      </c>
      <c r="D6" s="46">
        <v>4</v>
      </c>
      <c r="E6" s="46">
        <v>5</v>
      </c>
      <c r="F6" s="46">
        <v>6</v>
      </c>
      <c r="G6" s="46">
        <v>7</v>
      </c>
      <c r="H6" s="46">
        <v>8</v>
      </c>
    </row>
    <row r="7" ht="18.75" customHeight="1" spans="1:8">
      <c r="A7" s="47"/>
      <c r="B7" s="47"/>
      <c r="C7" s="34"/>
      <c r="D7" s="34"/>
      <c r="E7" s="34"/>
      <c r="F7" s="48"/>
      <c r="G7" s="23"/>
      <c r="H7" s="23"/>
    </row>
    <row r="8" ht="18.75" customHeight="1" spans="1:8">
      <c r="A8" s="26" t="s">
        <v>55</v>
      </c>
      <c r="B8" s="49"/>
      <c r="C8" s="49"/>
      <c r="D8" s="49"/>
      <c r="E8" s="50"/>
      <c r="F8" s="48"/>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9"/>
      <c r="E1" s="29"/>
      <c r="F1" s="29"/>
      <c r="G1" s="29"/>
      <c r="H1" s="30"/>
      <c r="I1" s="30"/>
      <c r="J1" s="30"/>
      <c r="K1" s="38" t="s">
        <v>494</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"单位名称："&amp;"耿马傣族佤族自治县林业和草原局"</f>
        <v>单位名称：耿马傣族佤族自治县林业和草原局</v>
      </c>
      <c r="B3" s="8"/>
      <c r="C3" s="8"/>
      <c r="D3" s="8"/>
      <c r="E3" s="8"/>
      <c r="F3" s="8"/>
      <c r="G3" s="8"/>
      <c r="H3" s="9"/>
      <c r="I3" s="9"/>
      <c r="J3" s="9"/>
      <c r="K3" s="4" t="s">
        <v>173</v>
      </c>
    </row>
    <row r="4" ht="18.75" customHeight="1" spans="1:11">
      <c r="A4" s="10" t="s">
        <v>278</v>
      </c>
      <c r="B4" s="10" t="s">
        <v>183</v>
      </c>
      <c r="C4" s="10" t="s">
        <v>279</v>
      </c>
      <c r="D4" s="11" t="s">
        <v>184</v>
      </c>
      <c r="E4" s="11" t="s">
        <v>185</v>
      </c>
      <c r="F4" s="11" t="s">
        <v>280</v>
      </c>
      <c r="G4" s="11" t="s">
        <v>281</v>
      </c>
      <c r="H4" s="31" t="s">
        <v>55</v>
      </c>
      <c r="I4" s="12" t="s">
        <v>495</v>
      </c>
      <c r="J4" s="13"/>
      <c r="K4" s="14"/>
    </row>
    <row r="5" ht="18.75" customHeight="1" spans="1:11">
      <c r="A5" s="15"/>
      <c r="B5" s="15"/>
      <c r="C5" s="15"/>
      <c r="D5" s="16"/>
      <c r="E5" s="16"/>
      <c r="F5" s="16"/>
      <c r="G5" s="16"/>
      <c r="H5" s="32"/>
      <c r="I5" s="11" t="s">
        <v>58</v>
      </c>
      <c r="J5" s="11" t="s">
        <v>59</v>
      </c>
      <c r="K5" s="11" t="s">
        <v>60</v>
      </c>
    </row>
    <row r="6" ht="18.75" customHeight="1" spans="1:11">
      <c r="A6" s="17"/>
      <c r="B6" s="17"/>
      <c r="C6" s="17"/>
      <c r="D6" s="18"/>
      <c r="E6" s="18"/>
      <c r="F6" s="18"/>
      <c r="G6" s="18"/>
      <c r="H6" s="33"/>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4"/>
      <c r="B8" s="21"/>
      <c r="C8" s="34"/>
      <c r="D8" s="34"/>
      <c r="E8" s="34"/>
      <c r="F8" s="34"/>
      <c r="G8" s="34"/>
      <c r="H8" s="23"/>
      <c r="I8" s="23"/>
      <c r="J8" s="23"/>
      <c r="K8" s="23"/>
    </row>
    <row r="9" ht="18.75" customHeight="1" spans="1:11">
      <c r="A9" s="21"/>
      <c r="B9" s="21"/>
      <c r="C9" s="21"/>
      <c r="D9" s="21"/>
      <c r="E9" s="21"/>
      <c r="F9" s="21"/>
      <c r="G9" s="21"/>
      <c r="H9" s="23"/>
      <c r="I9" s="23"/>
      <c r="J9" s="23"/>
      <c r="K9" s="23"/>
    </row>
    <row r="10" ht="18.75" customHeight="1" spans="1:11">
      <c r="A10" s="35" t="s">
        <v>108</v>
      </c>
      <c r="B10" s="36"/>
      <c r="C10" s="36"/>
      <c r="D10" s="36"/>
      <c r="E10" s="36"/>
      <c r="F10" s="36"/>
      <c r="G10" s="37"/>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496</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"单位名称："&amp;"耿马傣族佤族自治县林业和草原局"</f>
        <v>单位名称：耿马傣族佤族自治县林业和草原局</v>
      </c>
      <c r="B3" s="8"/>
      <c r="C3" s="8"/>
      <c r="D3" s="8"/>
      <c r="E3" s="9"/>
      <c r="F3" s="9"/>
      <c r="G3" s="4" t="s">
        <v>173</v>
      </c>
    </row>
    <row r="4" ht="18.75" customHeight="1" spans="1:7">
      <c r="A4" s="10" t="s">
        <v>279</v>
      </c>
      <c r="B4" s="10" t="s">
        <v>278</v>
      </c>
      <c r="C4" s="10" t="s">
        <v>183</v>
      </c>
      <c r="D4" s="11" t="s">
        <v>497</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4424200</v>
      </c>
      <c r="F8" s="23"/>
      <c r="G8" s="23"/>
    </row>
    <row r="9" ht="18.75" customHeight="1" spans="1:7">
      <c r="A9" s="24" t="s">
        <v>70</v>
      </c>
      <c r="B9" s="21"/>
      <c r="C9" s="21"/>
      <c r="D9" s="21"/>
      <c r="E9" s="23">
        <v>4424200</v>
      </c>
      <c r="F9" s="23"/>
      <c r="G9" s="23"/>
    </row>
    <row r="10" ht="18.75" customHeight="1" spans="1:7">
      <c r="A10" s="25"/>
      <c r="B10" s="21" t="s">
        <v>498</v>
      </c>
      <c r="C10" s="21" t="s">
        <v>297</v>
      </c>
      <c r="D10" s="21" t="s">
        <v>499</v>
      </c>
      <c r="E10" s="23">
        <v>20000</v>
      </c>
      <c r="F10" s="23"/>
      <c r="G10" s="23"/>
    </row>
    <row r="11" ht="18.75" customHeight="1" spans="1:7">
      <c r="A11" s="25"/>
      <c r="B11" s="21" t="s">
        <v>498</v>
      </c>
      <c r="C11" s="21" t="s">
        <v>287</v>
      </c>
      <c r="D11" s="21" t="s">
        <v>499</v>
      </c>
      <c r="E11" s="23">
        <v>404900</v>
      </c>
      <c r="F11" s="23"/>
      <c r="G11" s="23"/>
    </row>
    <row r="12" ht="18.75" customHeight="1" spans="1:7">
      <c r="A12" s="25"/>
      <c r="B12" s="21" t="s">
        <v>498</v>
      </c>
      <c r="C12" s="21" t="s">
        <v>291</v>
      </c>
      <c r="D12" s="21" t="s">
        <v>499</v>
      </c>
      <c r="E12" s="23">
        <v>242609</v>
      </c>
      <c r="F12" s="23"/>
      <c r="G12" s="23"/>
    </row>
    <row r="13" ht="18.75" customHeight="1" spans="1:7">
      <c r="A13" s="25"/>
      <c r="B13" s="21" t="s">
        <v>498</v>
      </c>
      <c r="C13" s="21" t="s">
        <v>299</v>
      </c>
      <c r="D13" s="21" t="s">
        <v>499</v>
      </c>
      <c r="E13" s="23">
        <v>500000</v>
      </c>
      <c r="F13" s="23"/>
      <c r="G13" s="23"/>
    </row>
    <row r="14" ht="18.75" customHeight="1" spans="1:7">
      <c r="A14" s="25"/>
      <c r="B14" s="21" t="s">
        <v>498</v>
      </c>
      <c r="C14" s="21" t="s">
        <v>305</v>
      </c>
      <c r="D14" s="21" t="s">
        <v>499</v>
      </c>
      <c r="E14" s="23">
        <v>500000</v>
      </c>
      <c r="F14" s="23"/>
      <c r="G14" s="23"/>
    </row>
    <row r="15" ht="18.75" customHeight="1" spans="1:7">
      <c r="A15" s="25"/>
      <c r="B15" s="21" t="s">
        <v>498</v>
      </c>
      <c r="C15" s="21" t="s">
        <v>295</v>
      </c>
      <c r="D15" s="21" t="s">
        <v>499</v>
      </c>
      <c r="E15" s="23">
        <v>50000</v>
      </c>
      <c r="F15" s="23"/>
      <c r="G15" s="23"/>
    </row>
    <row r="16" ht="18.75" customHeight="1" spans="1:7">
      <c r="A16" s="25"/>
      <c r="B16" s="21" t="s">
        <v>498</v>
      </c>
      <c r="C16" s="21" t="s">
        <v>307</v>
      </c>
      <c r="D16" s="21" t="s">
        <v>499</v>
      </c>
      <c r="E16" s="23">
        <v>500000</v>
      </c>
      <c r="F16" s="23"/>
      <c r="G16" s="23"/>
    </row>
    <row r="17" ht="18.75" customHeight="1" spans="1:7">
      <c r="A17" s="25"/>
      <c r="B17" s="21" t="s">
        <v>498</v>
      </c>
      <c r="C17" s="21" t="s">
        <v>301</v>
      </c>
      <c r="D17" s="21" t="s">
        <v>499</v>
      </c>
      <c r="E17" s="23">
        <v>2037491</v>
      </c>
      <c r="F17" s="23"/>
      <c r="G17" s="23"/>
    </row>
    <row r="18" ht="18.75" customHeight="1" spans="1:7">
      <c r="A18" s="25"/>
      <c r="B18" s="21" t="s">
        <v>498</v>
      </c>
      <c r="C18" s="21" t="s">
        <v>303</v>
      </c>
      <c r="D18" s="21" t="s">
        <v>499</v>
      </c>
      <c r="E18" s="23">
        <v>50000</v>
      </c>
      <c r="F18" s="23"/>
      <c r="G18" s="23"/>
    </row>
    <row r="19" ht="18.75" customHeight="1" spans="1:7">
      <c r="A19" s="25"/>
      <c r="B19" s="21" t="s">
        <v>498</v>
      </c>
      <c r="C19" s="21" t="s">
        <v>309</v>
      </c>
      <c r="D19" s="21" t="s">
        <v>499</v>
      </c>
      <c r="E19" s="23">
        <v>100000</v>
      </c>
      <c r="F19" s="23"/>
      <c r="G19" s="23"/>
    </row>
    <row r="20" ht="18.75" customHeight="1" spans="1:7">
      <c r="A20" s="25"/>
      <c r="B20" s="21" t="s">
        <v>498</v>
      </c>
      <c r="C20" s="21" t="s">
        <v>311</v>
      </c>
      <c r="D20" s="21" t="s">
        <v>499</v>
      </c>
      <c r="E20" s="23">
        <v>10000</v>
      </c>
      <c r="F20" s="23"/>
      <c r="G20" s="23"/>
    </row>
    <row r="21" ht="18.75" customHeight="1" spans="1:7">
      <c r="A21" s="25"/>
      <c r="B21" s="21" t="s">
        <v>498</v>
      </c>
      <c r="C21" s="21" t="s">
        <v>284</v>
      </c>
      <c r="D21" s="21" t="s">
        <v>499</v>
      </c>
      <c r="E21" s="23">
        <v>9200</v>
      </c>
      <c r="F21" s="23"/>
      <c r="G21" s="23"/>
    </row>
    <row r="22" ht="18.75" customHeight="1" spans="1:7">
      <c r="A22" s="26" t="s">
        <v>55</v>
      </c>
      <c r="B22" s="27" t="s">
        <v>500</v>
      </c>
      <c r="C22" s="27"/>
      <c r="D22" s="28"/>
      <c r="E22" s="23">
        <v>4424200</v>
      </c>
      <c r="F22" s="23"/>
      <c r="G22" s="23"/>
    </row>
  </sheetData>
  <mergeCells count="11">
    <mergeCell ref="A2:G2"/>
    <mergeCell ref="A3:D3"/>
    <mergeCell ref="E4:G4"/>
    <mergeCell ref="A22:D22"/>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王王今^_^^_^</cp:lastModifiedBy>
  <dcterms:created xsi:type="dcterms:W3CDTF">2025-02-07T02:28:00Z</dcterms:created>
  <dcterms:modified xsi:type="dcterms:W3CDTF">2025-02-07T07:11:10Z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41E10C5E298F4F45BB651199C1AB9E85_13</vt:lpwstr>
  </property>
  <property fmtid="{D5CDD505-2E9C-101B-9397-08002B2CF9AE}" pid="3" name="KSOProductBuildVer">
    <vt:lpwstr>2052-12.1.0.19302</vt:lpwstr>
  </property>
</Properties>
</file>