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<sst xmlns="http://schemas.openxmlformats.org/spreadsheetml/2006/main" count="1264" uniqueCount="449">
  <si>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</si>
  <si>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</si>
  <si>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</si>
  <si>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</si>
  <si>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</si>
  <si>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</si>
  <si>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</si>
  <si>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</si>
  <si>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</si>
  <si>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</si>
  <si>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</si>
  <si>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</si>
  <si>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</si>
  <si>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</si>
  <si>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</si>
  <si>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</si>
  <si>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</si>
  <si>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</si>
  <si>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</si>
  <si>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</si>
  <si>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</si>
  <si>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</si>
  <si>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</si>
  <si>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</si>
  <si>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</si>
  <si>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</si>
  <si>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</si>
  <si>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</si>
  <si>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</si>
  <si>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</si>
  <si>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</si>
  <si>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</si>
  <si>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</si>
  <si>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</si>
  <si>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</si>
  <si>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</si>
  <si>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</si>
  <si>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</si>
  <si>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</si>
  <si>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</si>
  <si>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</si>
  <si>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</si>
  <si>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</si>
  <si>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</si>
  <si>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</si>
  <si>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</si>
  <si>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</si>
  <si>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</si>
  <si>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</si>
  <si>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</si>
  <si>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</si>
  <si>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</si>
  <si>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</si>
  <si>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</si>
  <si>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</si>
  <si>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</si>
  <si>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</si>
  <si>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</si>
  <si>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</si>
  <si>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</si>
  <si>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</si>
  <si>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</si>
  <si>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</si>
  <si>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</si>
  <si>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</si>
  <si>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</si>
  <si>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</si>
  <si>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</si>
  <si>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</si>
  <si>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</si>
  <si>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耿马傣族佤族自治县疾病预防控制中心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</si>
  <si>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</si>
  <si>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</si>
  <si>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</si>
  <si>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</si>
  <si>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</si>
  <si>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</si>
  <si>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</si>
  <si>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</si>
  <si>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</si>
  <si>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</si>
  <si>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</si>
  <si>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</si>
  <si>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</si>
  <si>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</si>
  <si>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</si>
  <si>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</si>
  <si>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</si>
  <si>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</si>
  <si>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</si>
  <si>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</si>
  <si>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</si>
  <si>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21004</t>
  </si>
  <si>
    <t>2100401</t>
  </si>
  <si>
    <t>2100409</t>
  </si>
  <si>
    <t>2100410</t>
  </si>
  <si>
    <t>2100499</t>
  </si>
  <si>
    <t>21011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</si>
  <si>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</si>
  <si>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</si>
  <si>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</si>
  <si>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</si>
  <si>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</si>
  <si>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</si>
  <si>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</si>
  <si>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</si>
  <si>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</si>
  <si>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</si>
  <si>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</si>
  <si>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</si>
  <si>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</si>
  <si>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</si>
  <si>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</si>
  <si>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</si>
  <si>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</si>
  <si>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</si>
  <si>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</si>
  <si>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</si>
  <si>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</si>
  <si>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</si>
  <si>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</si>
  <si>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</si>
  <si>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</si>
  <si>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</si>
  <si>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</si>
  <si>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</si>
  <si>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</si>
  <si>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</si>
  <si>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</si>
  <si>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</si>
  <si>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</si>
  <si>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</si>
  <si>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</si>
  <si>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</si>
  <si>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</si>
  <si>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</si>
  <si>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</si>
  <si>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</si>
  <si>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</si>
  <si>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</si>
  <si>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</si>
  <si>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</si>
  <si>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</si>
  <si>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</si>
  <si>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</si>
  <si>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</si>
  <si>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</si>
  <si>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</si>
  <si>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</si>
  <si>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</si>
  <si>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</si>
  <si>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</si>
  <si>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</si>
  <si>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</si>
  <si>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</si>
  <si>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</si>
  <si>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公共卫生</t>
  </si>
  <si>
    <t>疾病预防控制机构</t>
  </si>
  <si>
    <t>重大公共卫生服务</t>
  </si>
  <si>
    <t>突发公共卫生事件应急处置</t>
  </si>
  <si>
    <t>其他公共卫生支出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</si>
  <si>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</si>
  <si>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</si>
  <si>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</si>
  <si>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</si>
  <si>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</si>
  <si>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</si>
  <si>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</si>
  <si>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</si>
  <si>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</si>
  <si>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</si>
  <si>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</si>
  <si>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</si>
  <si>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</si>
  <si>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</si>
  <si>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</si>
  <si>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</si>
  <si>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</si>
  <si>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</si>
  <si>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</si>
  <si>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</si>
  <si>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</si>
  <si>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</si>
  <si>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</si>
  <si>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</si>
  <si>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</si>
  <si>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</si>
  <si>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</si>
  <si>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</si>
  <si>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</si>
  <si>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</si>
  <si>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</si>
  <si>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530926210000000001067</t>
  </si>
  <si>
    <t>事业人员工资支出</t>
  </si>
  <si>
    <t>30101</t>
  </si>
  <si>
    <t>基本工资</t>
  </si>
  <si>
    <t>30102</t>
  </si>
  <si>
    <t>津贴补贴</t>
  </si>
  <si>
    <t>530926251100003802561</t>
  </si>
  <si>
    <t>乡镇岗位补贴（事业）</t>
  </si>
  <si>
    <t>530926231100001398360</t>
  </si>
  <si>
    <t>奖励性绩效工资</t>
  </si>
  <si>
    <t>30107</t>
  </si>
  <si>
    <t>绩效工资</t>
  </si>
  <si>
    <t>530926231100001398371</t>
  </si>
  <si>
    <t>事业人员绩效工资（2017年提高部分）</t>
  </si>
  <si>
    <t>530926231100001398359</t>
  </si>
  <si>
    <t>基础性绩效工资</t>
  </si>
  <si>
    <t>530926210000000001068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</si>
  <si>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</si>
  <si>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</si>
  <si>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</si>
  <si>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</si>
  <si>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</si>
  <si>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</si>
  <si>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</si>
  <si>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</si>
  <si>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</si>
  <si>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</si>
  <si>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</si>
  <si>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</si>
  <si>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</si>
  <si>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</si>
  <si>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</si>
  <si>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</si>
  <si>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</si>
  <si>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530926210000000001069</t>
  </si>
  <si>
    <t>30113</t>
  </si>
  <si>
    <t>530926210000000001075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</si>
  <si>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</si>
  <si>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</si>
  <si>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</si>
  <si>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</si>
  <si>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</si>
  <si>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</si>
  <si>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</si>
  <si>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</si>
  <si>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</si>
  <si>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31002</t>
  </si>
  <si>
    <t>办公设备购置</t>
  </si>
  <si>
    <t>530926241100002318845</t>
  </si>
  <si>
    <t>公务接待费（公用经费）</t>
  </si>
  <si>
    <t>30217</t>
  </si>
  <si>
    <t>30201</t>
  </si>
  <si>
    <t>办公费</t>
  </si>
  <si>
    <t>530926210000000001074</t>
  </si>
  <si>
    <t>工会经费</t>
  </si>
  <si>
    <t>30228</t>
  </si>
  <si>
    <t>530926251100003802562</t>
  </si>
  <si>
    <t>残疾人就业保障金</t>
  </si>
  <si>
    <t>30299</t>
  </si>
  <si>
    <t>其他商品和服务支出</t>
  </si>
  <si>
    <t>530926210000000001070</t>
  </si>
  <si>
    <t>离退休费</t>
  </si>
  <si>
    <t>30302</t>
  </si>
  <si>
    <t>退休费</t>
  </si>
  <si>
    <t>530926251100003802605</t>
  </si>
  <si>
    <t>公益性岗位住房公积金</t>
  </si>
  <si>
    <t>30305</t>
  </si>
  <si>
    <t>生活补助</t>
  </si>
  <si>
    <t>530926231100001398603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</si>
  <si>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</si>
  <si>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</si>
  <si>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</si>
  <si>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</si>
  <si>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</si>
  <si>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</si>
  <si>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</si>
  <si>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</si>
  <si>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</si>
  <si>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</si>
  <si>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</si>
  <si>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</si>
  <si>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530926251100004069282</t>
  </si>
  <si>
    <t>艾滋病防治科办公椅资产采购经费</t>
  </si>
  <si>
    <t>530926251100003787573</t>
  </si>
  <si>
    <t>单位基本户自有资金经费</t>
  </si>
  <si>
    <t>530926251100003792581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</si>
  <si>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</si>
  <si>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</si>
  <si>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</si>
  <si>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</si>
  <si>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</si>
  <si>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</si>
  <si>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</si>
  <si>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</si>
  <si>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</si>
  <si>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</si>
  <si>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31003</t>
  </si>
  <si>
    <t>专用设备购置</t>
  </si>
  <si>
    <t>登革热疟疾疫情防控监测经费</t>
  </si>
  <si>
    <t>530926251100003777033</t>
  </si>
  <si>
    <t>登革热疫情处置资金</t>
  </si>
  <si>
    <t>530926251100004114196</t>
  </si>
  <si>
    <t>耿马县疾控中心国门疾控建设项目经费</t>
  </si>
  <si>
    <t>530926251100004104274</t>
  </si>
  <si>
    <t>30901</t>
  </si>
  <si>
    <t>房屋建筑物购建</t>
  </si>
  <si>
    <t>耿马县疾控中心国门疾控建设项目资金</t>
  </si>
  <si>
    <t>530926251100004114261</t>
  </si>
  <si>
    <t>急传科2025年笔记本电脑资产采购经费</t>
  </si>
  <si>
    <t>530926251100003799534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</si>
  <si>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</si>
  <si>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</si>
  <si>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</si>
  <si>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</si>
  <si>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</si>
  <si>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</si>
  <si>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</si>
  <si>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</si>
  <si>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</si>
  <si>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</si>
  <si>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</si>
  <si>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习近平新时代中国特色社会主义思想为指导，深入贯彻落实党中央、国务院决策部署，切实推动《“十四五“优质高效医疗卫生服务体系建设实施方案》等政策任务落地，进一步改善边境地区医疗卫生机构基础设施、实验室和检测设备条件，巩固提升边境地区疫情防控救治能力，构筑疫情防控国门前沿防线，为满足边境地区人民群众持续增长的健康需求提供重要保障。</t>
  </si>
  <si>
    <t>产出指标</t>
  </si>
  <si>
    <t>数量指标</t>
  </si>
  <si>
    <t>完成项目数量</t>
  </si>
  <si>
    <t>=</t>
  </si>
  <si>
    <t>一</t>
  </si>
  <si>
    <t>个</t>
  </si>
  <si>
    <t>定量指标</t>
  </si>
  <si>
    <t>临财建发（2022）45号</t>
  </si>
  <si>
    <t>质量指标</t>
  </si>
  <si>
    <t>工程项目验收通过率</t>
  </si>
  <si>
    <t>100</t>
  </si>
  <si>
    <t>%</t>
  </si>
  <si>
    <t>时效指标</t>
  </si>
  <si>
    <t>项目开工率</t>
  </si>
  <si>
    <t>效益指标</t>
  </si>
  <si>
    <t>社会效益</t>
  </si>
  <si>
    <t>医疗卫生资源配置</t>
  </si>
  <si>
    <t>逐步优化</t>
  </si>
  <si>
    <t>定性指标</t>
  </si>
  <si>
    <t>满意度指标</t>
  </si>
  <si>
    <t>服务对象满意度</t>
  </si>
  <si>
    <t>加速资金使用，提升经济效益最大化，保障单位运转正常。</t>
  </si>
  <si>
    <t>资金于年底使用完成</t>
  </si>
  <si>
    <t>提升疾控中心履职能力</t>
  </si>
  <si>
    <t>不断提升</t>
  </si>
  <si>
    <t>预防登革热和疟疾疫情暴发，开展登革热和疟疾蚊媒消杀和流行病学流调，扎实开展登革热病例和媒介监测工作，积极开展对外疫情防控合作，强化联防联控机制。</t>
  </si>
  <si>
    <t>登革热疫情处置率</t>
  </si>
  <si>
    <t>预防登革热和疟疾疫情爆发，开展登革热和疟疾蚊媒消杀和流行病学流调，扎实开展登革热病例和媒介监测工作，积极开展对外疫情防控合作，强化联防联控机制。</t>
  </si>
  <si>
    <t>发热病人疟疾血检完成率</t>
  </si>
  <si>
    <t>&gt;=</t>
  </si>
  <si>
    <t>90</t>
  </si>
  <si>
    <t>保障人民群众身体健康能力</t>
  </si>
  <si>
    <t>较上年提高</t>
  </si>
  <si>
    <t>可持续影响</t>
  </si>
  <si>
    <t>居民健康水平提高</t>
  </si>
  <si>
    <t>不断提高</t>
  </si>
  <si>
    <t>公共卫生均等化水平提高</t>
  </si>
  <si>
    <t>有效抑制登革热疟疾疫情暴发</t>
  </si>
  <si>
    <t>有效抑制</t>
  </si>
  <si>
    <t>登革热监测对象满意度</t>
  </si>
  <si>
    <t>2025年春节慰问经费发放金额</t>
  </si>
  <si>
    <t>7800</t>
  </si>
  <si>
    <t>元</t>
  </si>
  <si>
    <t>保障退休慰问金足额发放</t>
  </si>
  <si>
    <t>发放对象满意度</t>
  </si>
  <si>
    <t>登革热疫情有效处置</t>
  </si>
  <si>
    <t>购买消杀物资</t>
  </si>
  <si>
    <t>一批</t>
  </si>
  <si>
    <t>登革热项目年初预算</t>
  </si>
  <si>
    <t>处置及时率</t>
  </si>
  <si>
    <t>资金拨付及时率</t>
  </si>
  <si>
    <t>应当疫情处置能力</t>
  </si>
  <si>
    <t>提示国门疫情防控能力</t>
  </si>
  <si>
    <t>项目验收</t>
  </si>
  <si>
    <t>项</t>
  </si>
  <si>
    <t>临发改（2022）109号</t>
  </si>
  <si>
    <t>验收合格率</t>
  </si>
  <si>
    <t>疫情防控能力</t>
  </si>
  <si>
    <t>采购工作运转所需设备，保障艾滋病监测工作开展，</t>
  </si>
  <si>
    <t>办公椅采购</t>
  </si>
  <si>
    <t>8</t>
  </si>
  <si>
    <t>张</t>
  </si>
  <si>
    <t>提升艾滋病监测能力</t>
  </si>
  <si>
    <t>采购工作运转所需设备，保障急传科监测工作开展，</t>
  </si>
  <si>
    <t>采购笔记本电脑</t>
  </si>
  <si>
    <t>台/套</t>
  </si>
  <si>
    <t>提升监测能力</t>
  </si>
  <si>
    <t>预算06表</t>
  </si>
  <si>
    <t>政府性基金预算支出预算表</t>
  </si>
  <si>
    <t>单位名称：临沧市发展和改革委员会</t>
  </si>
  <si>
    <t>本年政府性基金预算支出</t>
  </si>
  <si>
    <t>注：本单位没有政府性基金支出预算，故本表无数据。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</si>
  <si>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</si>
  <si>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</si>
  <si>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</si>
  <si>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</si>
  <si>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</si>
  <si>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</si>
  <si>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</si>
  <si>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</si>
  <si>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</si>
  <si>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</si>
  <si>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财务科台式电脑</t>
  </si>
  <si>
    <t>台式计算机</t>
  </si>
  <si>
    <t>艾滋病科办公椅</t>
  </si>
  <si>
    <t>办公椅</t>
  </si>
  <si>
    <t>车辆燃油</t>
  </si>
  <si>
    <t>车辆加油、添加燃料服务</t>
  </si>
  <si>
    <t>车辆维修</t>
  </si>
  <si>
    <t>车辆维修和保养服务</t>
  </si>
  <si>
    <t>复印纸</t>
  </si>
  <si>
    <t>车辆保险</t>
  </si>
  <si>
    <t>机动车保险服务</t>
  </si>
  <si>
    <t>急传科笔记本电脑</t>
  </si>
  <si>
    <t>便携式计算机</t>
  </si>
  <si>
    <t>预算08表</t>
  </si>
  <si>
    <t>政府购买服务项目</t>
  </si>
  <si>
    <t>政府购买服务目录</t>
  </si>
  <si>
    <t>注：本单位没有政府购买服务预算，故本表无数据。</t>
  </si>
  <si>
    <t>预算09-1表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</si>
  <si>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</si>
  <si>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</si>
  <si>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</si>
  <si>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</si>
  <si>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</si>
  <si>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</si>
  <si>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</si>
  <si>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</si>
  <si>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</si>
  <si>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</si>
  <si>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</si>
  <si>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</si>
  <si>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/>
  </si>
  <si>
    <t>注：本单位没有县对下转移支付预算，故本表无数据。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</si>
  <si>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</si>
  <si>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</si>
  <si>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</si>
  <si>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</si>
  <si>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</si>
  <si>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</si>
  <si>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</si>
  <si>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</si>
  <si>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</si>
  <si>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</si>
  <si>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</si>
  <si>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台</t>
  </si>
  <si>
    <t>A05 家具和用品</t>
  </si>
  <si>
    <t>A05010301 办公椅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</si>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</sst>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/>
    </xf>
    <xf numFmtId="0" fontId="6" fillId="0" borderId="3" xfId="57" applyFont="1" applyFill="1" applyBorder="1" applyAlignment="1" applyProtection="1">
      <alignment horizontal="center" vertical="center"/>
    </xf>
    <xf numFmtId="0" fontId="6" fillId="0" borderId="8" xfId="57" applyFont="1" applyFill="1" applyBorder="1" applyAlignment="1" applyProtection="1">
      <alignment horizontal="center" vertical="center"/>
    </xf>
    <xf numFmtId="0" fontId="6" fillId="0" borderId="6" xfId="57" applyFont="1" applyFill="1" applyBorder="1" applyAlignment="1" applyProtection="1">
      <alignment horizontal="center" vertical="center"/>
    </xf>
    <xf numFmtId="0" fontId="6" fillId="0" borderId="5" xfId="57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 applyProtection="1">
      <alignment horizontal="center" vertical="center" wrapText="1"/>
    </xf>
    <xf numFmtId="0" fontId="6" fillId="0" borderId="9" xfId="57" applyFont="1" applyFill="1" applyBorder="1" applyAlignment="1" applyProtection="1">
      <alignment horizontal="center" vertical="center" wrapText="1"/>
    </xf>
    <xf numFmtId="0" fontId="6" fillId="0" borderId="7" xfId="57" applyFont="1" applyFill="1" applyBorder="1" applyAlignment="1" applyProtection="1">
      <alignment horizontal="center" vertical="center"/>
    </xf>
    <xf numFmtId="0" fontId="9" fillId="0" borderId="2" xfId="57" applyFont="1" applyFill="1" applyBorder="1" applyAlignment="1" applyProtection="1">
      <alignment horizontal="center" vertical="center"/>
    </xf>
    <xf numFmtId="0" fontId="5" fillId="0" borderId="7" xfId="57" applyFont="1" applyFill="1" applyBorder="1" applyAlignment="1" applyProtection="1">
      <alignment horizontal="left" vertical="center" wrapText="1"/>
    </xf>
    <xf numFmtId="0" fontId="5" fillId="0" borderId="7" xfId="57" applyFont="1" applyFill="1" applyBorder="1" applyAlignment="1" applyProtection="1">
      <alignment horizontal="right" vertical="center"/>
      <protection locked="0"/>
    </xf>
    <xf numFmtId="0" fontId="7" fillId="0" borderId="2" xfId="57" applyFont="1" applyFill="1" applyBorder="1" applyAlignment="1" applyProtection="1">
      <alignment horizontal="right" vertical="center"/>
      <protection locked="0"/>
    </xf>
    <xf numFmtId="0" fontId="5" fillId="0" borderId="7" xfId="57" applyFont="1" applyFill="1" applyBorder="1" applyAlignment="1" applyProtection="1">
      <alignment vertical="center" wrapText="1"/>
    </xf>
    <xf numFmtId="0" fontId="6" fillId="0" borderId="10" xfId="57" applyFont="1" applyFill="1" applyBorder="1" applyAlignment="1" applyProtection="1">
      <alignment horizontal="center" vertical="center"/>
    </xf>
    <xf numFmtId="0" fontId="9" fillId="0" borderId="7" xfId="57" applyFont="1" applyFill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3" fontId="5" fillId="0" borderId="13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6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13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6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6" workbookViewId="0">
      <selection activeCell="D33" sqref="D3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42" t="str">
        <f>"单位名称："&amp;"耿马傣族佤族自治县疾病预防控制中心"</f>
        <v>单位名称：耿马傣族佤族自治县疾病预防控制中心</v>
      </c>
      <c r="B3" s="212"/>
      <c r="C3" s="212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4" t="s">
        <v>6</v>
      </c>
      <c r="B7" s="23">
        <v>12003120.85</v>
      </c>
      <c r="C7" s="144" t="s">
        <v>7</v>
      </c>
      <c r="D7" s="23"/>
    </row>
    <row r="8" ht="18.75" customHeight="1" spans="1:4">
      <c r="A8" s="144" t="s">
        <v>8</v>
      </c>
      <c r="B8" s="23"/>
      <c r="C8" s="144" t="s">
        <v>9</v>
      </c>
      <c r="D8" s="23"/>
    </row>
    <row r="9" ht="18.75" customHeight="1" spans="1:4">
      <c r="A9" s="144" t="s">
        <v>10</v>
      </c>
      <c r="B9" s="23"/>
      <c r="C9" s="144" t="s">
        <v>11</v>
      </c>
      <c r="D9" s="23"/>
    </row>
    <row r="10" ht="18.75" customHeight="1" spans="1:4">
      <c r="A10" s="144" t="s">
        <v>12</v>
      </c>
      <c r="B10" s="23"/>
      <c r="C10" s="144" t="s">
        <v>13</v>
      </c>
      <c r="D10" s="23"/>
    </row>
    <row r="11" ht="18.75" customHeight="1" spans="1:4">
      <c r="A11" s="213" t="s">
        <v>14</v>
      </c>
      <c r="B11" s="23">
        <v>1681529.54</v>
      </c>
      <c r="C11" s="172" t="s">
        <v>15</v>
      </c>
      <c r="D11" s="23"/>
    </row>
    <row r="12" ht="18.75" customHeight="1" spans="1:4">
      <c r="A12" s="175" t="s">
        <v>16</v>
      </c>
      <c r="B12" s="23"/>
      <c r="C12" s="174" t="s">
        <v>17</v>
      </c>
      <c r="D12" s="23"/>
    </row>
    <row r="13" ht="18.75" customHeight="1" spans="1:4">
      <c r="A13" s="175" t="s">
        <v>18</v>
      </c>
      <c r="B13" s="23"/>
      <c r="C13" s="174" t="s">
        <v>19</v>
      </c>
      <c r="D13" s="23"/>
    </row>
    <row r="14" ht="18.75" customHeight="1" spans="1:4">
      <c r="A14" s="175" t="s">
        <v>20</v>
      </c>
      <c r="B14" s="23"/>
      <c r="C14" s="174" t="s">
        <v>21</v>
      </c>
      <c r="D14" s="23">
        <v>1921311.12</v>
      </c>
    </row>
    <row r="15" ht="18.75" customHeight="1" spans="1:4">
      <c r="A15" s="175" t="s">
        <v>22</v>
      </c>
      <c r="B15" s="23"/>
      <c r="C15" s="174" t="s">
        <v>23</v>
      </c>
      <c r="D15" s="23">
        <v>10980661.83</v>
      </c>
    </row>
    <row r="16" ht="18.75" customHeight="1" spans="1:4">
      <c r="A16" s="175" t="s">
        <v>24</v>
      </c>
      <c r="B16" s="23">
        <v>1681529.54</v>
      </c>
      <c r="C16" s="175" t="s">
        <v>25</v>
      </c>
      <c r="D16" s="23"/>
    </row>
    <row r="17" ht="18.75" customHeight="1" spans="1:4">
      <c r="A17" s="175" t="s">
        <v>26</v>
      </c>
      <c r="B17" s="23"/>
      <c r="C17" s="175" t="s">
        <v>27</v>
      </c>
      <c r="D17" s="23"/>
    </row>
    <row r="18" ht="18.75" customHeight="1" spans="1:4">
      <c r="A18" s="176" t="s">
        <v>26</v>
      </c>
      <c r="B18" s="23"/>
      <c r="C18" s="174" t="s">
        <v>28</v>
      </c>
      <c r="D18" s="23"/>
    </row>
    <row r="19" ht="18.75" customHeight="1" spans="1:4">
      <c r="A19" s="176" t="s">
        <v>26</v>
      </c>
      <c r="B19" s="23"/>
      <c r="C19" s="174" t="s">
        <v>29</v>
      </c>
      <c r="D19" s="23"/>
    </row>
    <row r="20" ht="18.75" customHeight="1" spans="1:4">
      <c r="A20" s="176" t="s">
        <v>26</v>
      </c>
      <c r="B20" s="23"/>
      <c r="C20" s="174" t="s">
        <v>30</v>
      </c>
      <c r="D20" s="23"/>
    </row>
    <row r="21" ht="18.75" customHeight="1" spans="1:4">
      <c r="A21" s="176" t="s">
        <v>26</v>
      </c>
      <c r="B21" s="23"/>
      <c r="C21" s="174" t="s">
        <v>31</v>
      </c>
      <c r="D21" s="23"/>
    </row>
    <row r="22" ht="18.75" customHeight="1" spans="1:4">
      <c r="A22" s="176" t="s">
        <v>26</v>
      </c>
      <c r="B22" s="23"/>
      <c r="C22" s="174" t="s">
        <v>32</v>
      </c>
      <c r="D22" s="23"/>
    </row>
    <row r="23" ht="18.75" customHeight="1" spans="1:4">
      <c r="A23" s="176" t="s">
        <v>26</v>
      </c>
      <c r="B23" s="23"/>
      <c r="C23" s="174" t="s">
        <v>33</v>
      </c>
      <c r="D23" s="23"/>
    </row>
    <row r="24" ht="18.75" customHeight="1" spans="1:4">
      <c r="A24" s="176" t="s">
        <v>26</v>
      </c>
      <c r="B24" s="23"/>
      <c r="C24" s="174" t="s">
        <v>34</v>
      </c>
      <c r="D24" s="23"/>
    </row>
    <row r="25" ht="18.75" customHeight="1" spans="1:4">
      <c r="A25" s="176" t="s">
        <v>26</v>
      </c>
      <c r="B25" s="23"/>
      <c r="C25" s="174" t="s">
        <v>35</v>
      </c>
      <c r="D25" s="23">
        <v>782677.44</v>
      </c>
    </row>
    <row r="26" ht="18.75" customHeight="1" spans="1:4">
      <c r="A26" s="176" t="s">
        <v>26</v>
      </c>
      <c r="B26" s="23"/>
      <c r="C26" s="174" t="s">
        <v>36</v>
      </c>
      <c r="D26" s="23"/>
    </row>
    <row r="27" ht="18.75" customHeight="1" spans="1:4">
      <c r="A27" s="176" t="s">
        <v>26</v>
      </c>
      <c r="B27" s="23"/>
      <c r="C27" s="174" t="s">
        <v>37</v>
      </c>
      <c r="D27" s="23"/>
    </row>
    <row r="28" ht="18.75" customHeight="1" spans="1:4">
      <c r="A28" s="176" t="s">
        <v>26</v>
      </c>
      <c r="B28" s="23"/>
      <c r="C28" s="174" t="s">
        <v>38</v>
      </c>
      <c r="D28" s="23"/>
    </row>
    <row r="29" ht="18.75" customHeight="1" spans="1:4">
      <c r="A29" s="176" t="s">
        <v>26</v>
      </c>
      <c r="B29" s="23"/>
      <c r="C29" s="174" t="s">
        <v>39</v>
      </c>
      <c r="D29" s="23"/>
    </row>
    <row r="30" ht="18.75" customHeight="1" spans="1:4">
      <c r="A30" s="177" t="s">
        <v>26</v>
      </c>
      <c r="B30" s="23"/>
      <c r="C30" s="175" t="s">
        <v>40</v>
      </c>
      <c r="D30" s="23"/>
    </row>
    <row r="31" ht="18.75" customHeight="1" spans="1:4">
      <c r="A31" s="177" t="s">
        <v>26</v>
      </c>
      <c r="B31" s="23"/>
      <c r="C31" s="175" t="s">
        <v>41</v>
      </c>
      <c r="D31" s="23"/>
    </row>
    <row r="32" ht="18.75" customHeight="1" spans="1:4">
      <c r="A32" s="177" t="s">
        <v>26</v>
      </c>
      <c r="B32" s="23"/>
      <c r="C32" s="175" t="s">
        <v>42</v>
      </c>
      <c r="D32" s="23"/>
    </row>
    <row r="33" ht="18.75" customHeight="1" spans="1:4">
      <c r="A33" s="214" t="s">
        <v>43</v>
      </c>
      <c r="B33" s="178">
        <f>SUM(B7:B11)</f>
        <v>13684650.39</v>
      </c>
      <c r="C33" s="215" t="s">
        <v>44</v>
      </c>
      <c r="D33" s="178">
        <v>13684650.39</v>
      </c>
    </row>
    <row r="34" ht="18.75" customHeight="1" spans="1:4">
      <c r="A34" s="216" t="s">
        <v>45</v>
      </c>
      <c r="B34" s="23"/>
      <c r="C34" s="144" t="s">
        <v>46</v>
      </c>
      <c r="D34" s="23">
        <v>0</v>
      </c>
    </row>
    <row r="35" ht="18.75" customHeight="1" spans="1:4">
      <c r="A35" s="216" t="s">
        <v>47</v>
      </c>
      <c r="B35" s="23"/>
      <c r="C35" s="144" t="s">
        <v>47</v>
      </c>
      <c r="D35" s="23"/>
    </row>
    <row r="36" ht="18.75" customHeight="1" spans="1:4">
      <c r="A36" s="216" t="s">
        <v>48</v>
      </c>
      <c r="B36" s="23"/>
      <c r="C36" s="144" t="s">
        <v>49</v>
      </c>
      <c r="D36" s="23">
        <v>0</v>
      </c>
    </row>
    <row r="37" ht="18.75" customHeight="1" spans="1:4">
      <c r="A37" s="217" t="s">
        <v>50</v>
      </c>
      <c r="B37" s="178">
        <f t="shared" ref="B37:D37" si="0">B33+B34</f>
        <v>13684650.39</v>
      </c>
      <c r="C37" s="215" t="s">
        <v>51</v>
      </c>
      <c r="D37" s="178">
        <f t="shared" si="0"/>
        <v>13684650.39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4"/>
      <c r="O1" s="81"/>
      <c r="P1" s="81"/>
      <c r="Q1" s="81"/>
      <c r="R1" s="81"/>
      <c r="S1" s="39" t="s">
        <v>52</v>
      </c>
    </row>
    <row r="2" ht="57.75" customHeight="1" spans="1:19">
      <c r="A2" s="140" t="str">
        <f>"2025"&amp;"年部门收入预算表"</f>
        <v>2025年部门收入预算表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205"/>
      <c r="P2" s="205"/>
      <c r="Q2" s="205"/>
      <c r="R2" s="205"/>
      <c r="S2" s="205"/>
    </row>
    <row r="3" ht="18.75" customHeight="1" spans="1:19">
      <c r="A3" s="42" t="str">
        <f>"单位名称："&amp;"耿马傣族佤族自治县疾病预防控制中心"</f>
        <v>单位名称：耿马傣族佤族自治县疾病预防控制中心</v>
      </c>
      <c r="B3" s="108"/>
      <c r="C3" s="108"/>
      <c r="D3" s="108"/>
      <c r="E3" s="108"/>
      <c r="F3" s="108"/>
      <c r="G3" s="108"/>
      <c r="H3" s="108"/>
      <c r="I3" s="108"/>
      <c r="J3" s="85"/>
      <c r="K3" s="108"/>
      <c r="L3" s="108"/>
      <c r="M3" s="108"/>
      <c r="N3" s="108"/>
      <c r="O3" s="85"/>
      <c r="P3" s="85"/>
      <c r="Q3" s="85"/>
      <c r="R3" s="85"/>
      <c r="S3" s="39" t="s">
        <v>1</v>
      </c>
    </row>
    <row r="4" ht="18.75" customHeight="1" spans="1:19">
      <c r="A4" s="190" t="s">
        <v>53</v>
      </c>
      <c r="B4" s="191" t="s">
        <v>54</v>
      </c>
      <c r="C4" s="191" t="s">
        <v>55</v>
      </c>
      <c r="D4" s="192" t="s">
        <v>56</v>
      </c>
      <c r="E4" s="193"/>
      <c r="F4" s="193"/>
      <c r="G4" s="193"/>
      <c r="H4" s="193"/>
      <c r="I4" s="193"/>
      <c r="J4" s="206"/>
      <c r="K4" s="193"/>
      <c r="L4" s="193"/>
      <c r="M4" s="193"/>
      <c r="N4" s="207"/>
      <c r="O4" s="192" t="s">
        <v>45</v>
      </c>
      <c r="P4" s="192"/>
      <c r="Q4" s="192"/>
      <c r="R4" s="192"/>
      <c r="S4" s="210"/>
    </row>
    <row r="5" ht="18.75" customHeight="1" spans="1:19">
      <c r="A5" s="194"/>
      <c r="B5" s="195"/>
      <c r="C5" s="195"/>
      <c r="D5" s="196" t="s">
        <v>57</v>
      </c>
      <c r="E5" s="196" t="s">
        <v>58</v>
      </c>
      <c r="F5" s="196" t="s">
        <v>59</v>
      </c>
      <c r="G5" s="196" t="s">
        <v>60</v>
      </c>
      <c r="H5" s="196" t="s">
        <v>61</v>
      </c>
      <c r="I5" s="208" t="s">
        <v>62</v>
      </c>
      <c r="J5" s="208"/>
      <c r="K5" s="208"/>
      <c r="L5" s="208"/>
      <c r="M5" s="208"/>
      <c r="N5" s="199"/>
      <c r="O5" s="196" t="s">
        <v>57</v>
      </c>
      <c r="P5" s="196" t="s">
        <v>58</v>
      </c>
      <c r="Q5" s="196" t="s">
        <v>59</v>
      </c>
      <c r="R5" s="196" t="s">
        <v>60</v>
      </c>
      <c r="S5" s="196" t="s">
        <v>63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209"/>
      <c r="P6" s="209"/>
      <c r="Q6" s="209"/>
      <c r="R6" s="209"/>
      <c r="S6" s="19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0" t="s">
        <v>69</v>
      </c>
      <c r="B8" s="201" t="s">
        <v>70</v>
      </c>
      <c r="C8" s="23">
        <v>12003120.85</v>
      </c>
      <c r="D8" s="23">
        <v>12003120.85</v>
      </c>
      <c r="E8" s="23">
        <v>12003120.85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2" t="s">
        <v>55</v>
      </c>
      <c r="B9" s="203"/>
      <c r="C9" s="23">
        <v>12003120.85</v>
      </c>
      <c r="D9" s="23">
        <v>12003120.85</v>
      </c>
      <c r="E9" s="23">
        <v>12003120.85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F16" sqref="F1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0"/>
      <c r="E1" s="1"/>
      <c r="F1" s="1"/>
      <c r="G1" s="1"/>
      <c r="H1" s="180"/>
      <c r="I1" s="1"/>
      <c r="J1" s="180"/>
      <c r="K1" s="1"/>
      <c r="L1" s="1"/>
      <c r="M1" s="1"/>
      <c r="N1" s="1"/>
      <c r="O1" s="40" t="s">
        <v>71</v>
      </c>
    </row>
    <row r="2" ht="42" customHeight="1" spans="1:15">
      <c r="A2" s="5" t="str">
        <f>"2025"&amp;"年部门支出预算表"</f>
        <v>2025年部门支出预算表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ht="18.75" customHeight="1" spans="1:15">
      <c r="A3" s="182" t="str">
        <f>"单位名称："&amp;"耿马傣族佤族自治县疾病预防控制中心"</f>
        <v>单位名称：耿马傣族佤族自治县疾病预防控制中心</v>
      </c>
      <c r="B3" s="183"/>
      <c r="C3" s="63"/>
      <c r="D3" s="29"/>
      <c r="E3" s="63"/>
      <c r="F3" s="63"/>
      <c r="G3" s="63"/>
      <c r="H3" s="29"/>
      <c r="I3" s="63"/>
      <c r="J3" s="29"/>
      <c r="K3" s="63"/>
      <c r="L3" s="63"/>
      <c r="M3" s="188"/>
      <c r="N3" s="188"/>
      <c r="O3" s="40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88" t="s">
        <v>74</v>
      </c>
      <c r="F4" s="149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152" t="s">
        <v>57</v>
      </c>
      <c r="E5" s="107" t="s">
        <v>74</v>
      </c>
      <c r="F5" s="107" t="s">
        <v>75</v>
      </c>
      <c r="G5" s="18"/>
      <c r="H5" s="18"/>
      <c r="I5" s="18"/>
      <c r="J5" s="152" t="s">
        <v>57</v>
      </c>
      <c r="K5" s="47" t="s">
        <v>78</v>
      </c>
      <c r="L5" s="47" t="s">
        <v>79</v>
      </c>
      <c r="M5" s="47" t="s">
        <v>80</v>
      </c>
      <c r="N5" s="47" t="s">
        <v>81</v>
      </c>
      <c r="O5" s="47" t="s">
        <v>82</v>
      </c>
    </row>
    <row r="6" ht="18.75" customHeight="1" spans="1:15">
      <c r="A6" s="130">
        <v>1</v>
      </c>
      <c r="B6" s="130">
        <v>2</v>
      </c>
      <c r="C6" s="152">
        <v>3</v>
      </c>
      <c r="D6" s="152">
        <v>4</v>
      </c>
      <c r="E6" s="152">
        <v>5</v>
      </c>
      <c r="F6" s="152">
        <v>6</v>
      </c>
      <c r="G6" s="152">
        <v>7</v>
      </c>
      <c r="H6" s="152">
        <v>8</v>
      </c>
      <c r="I6" s="152">
        <v>9</v>
      </c>
      <c r="J6" s="152">
        <v>10</v>
      </c>
      <c r="K6" s="152">
        <v>11</v>
      </c>
      <c r="L6" s="152">
        <v>12</v>
      </c>
      <c r="M6" s="152">
        <v>13</v>
      </c>
      <c r="N6" s="152">
        <v>14</v>
      </c>
      <c r="O6" s="152">
        <v>15</v>
      </c>
    </row>
    <row r="7" ht="18.75" customHeight="1" spans="1:15">
      <c r="A7" s="144" t="s">
        <v>83</v>
      </c>
      <c r="B7" s="169" t="s">
        <v>84</v>
      </c>
      <c r="C7" s="23">
        <v>1921311.12</v>
      </c>
      <c r="D7" s="23">
        <v>1921311.12</v>
      </c>
      <c r="E7" s="23">
        <v>1921311.12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4" t="s">
        <v>85</v>
      </c>
      <c r="B8" s="185" t="str">
        <f>"  "&amp;"行政事业单位养老支出"</f>
        <v>  行政事业单位养老支出</v>
      </c>
      <c r="C8" s="23">
        <v>1885524.72</v>
      </c>
      <c r="D8" s="23">
        <v>1885524.72</v>
      </c>
      <c r="E8" s="23">
        <v>1885524.72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4" t="s">
        <v>86</v>
      </c>
      <c r="B9" s="185" t="str">
        <f>"    "&amp;"事业单位离退休"</f>
        <v>    事业单位离退休</v>
      </c>
      <c r="C9" s="23">
        <v>841954.8</v>
      </c>
      <c r="D9" s="23">
        <v>841954.8</v>
      </c>
      <c r="E9" s="23">
        <v>841954.8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4" t="s">
        <v>87</v>
      </c>
      <c r="B10" s="185" t="str">
        <f>"    "&amp;"机关事业单位基本养老保险缴费支出"</f>
        <v>    机关事业单位基本养老保险缴费支出</v>
      </c>
      <c r="C10" s="23">
        <v>1043569.92</v>
      </c>
      <c r="D10" s="23">
        <v>1043569.92</v>
      </c>
      <c r="E10" s="23">
        <v>1043569.92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4" t="s">
        <v>88</v>
      </c>
      <c r="B11" s="185" t="str">
        <f>"  "&amp;"抚恤"</f>
        <v>  抚恤</v>
      </c>
      <c r="C11" s="23">
        <v>35786.4</v>
      </c>
      <c r="D11" s="23">
        <v>35786.4</v>
      </c>
      <c r="E11" s="23">
        <v>35786.4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4" t="s">
        <v>89</v>
      </c>
      <c r="B12" s="185" t="str">
        <f>"    "&amp;"死亡抚恤"</f>
        <v>    死亡抚恤</v>
      </c>
      <c r="C12" s="23">
        <v>35786.4</v>
      </c>
      <c r="D12" s="23">
        <v>35786.4</v>
      </c>
      <c r="E12" s="23">
        <v>35786.4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44" t="s">
        <v>90</v>
      </c>
      <c r="B13" s="169" t="s">
        <v>91</v>
      </c>
      <c r="C13" s="23">
        <v>10980661.83</v>
      </c>
      <c r="D13" s="23">
        <v>9299132.29</v>
      </c>
      <c r="E13" s="23">
        <v>8771332.29</v>
      </c>
      <c r="F13" s="23">
        <v>527800</v>
      </c>
      <c r="G13" s="23"/>
      <c r="H13" s="23"/>
      <c r="I13" s="23"/>
      <c r="J13" s="23">
        <v>1681529.54</v>
      </c>
      <c r="K13" s="23"/>
      <c r="L13" s="23"/>
      <c r="M13" s="23"/>
      <c r="N13" s="23"/>
      <c r="O13" s="23">
        <v>1681529.54</v>
      </c>
    </row>
    <row r="14" ht="18.75" customHeight="1" spans="1:15">
      <c r="A14" s="184" t="s">
        <v>92</v>
      </c>
      <c r="B14" s="185" t="str">
        <f>"  "&amp;"公共卫生"</f>
        <v>  公共卫生</v>
      </c>
      <c r="C14" s="23">
        <v>10480137.06</v>
      </c>
      <c r="D14" s="23">
        <v>8798607.52</v>
      </c>
      <c r="E14" s="23">
        <v>8270807.52</v>
      </c>
      <c r="F14" s="23">
        <v>527800</v>
      </c>
      <c r="G14" s="23"/>
      <c r="H14" s="23"/>
      <c r="I14" s="23"/>
      <c r="J14" s="23">
        <v>1681529.54</v>
      </c>
      <c r="K14" s="23"/>
      <c r="L14" s="23"/>
      <c r="M14" s="23"/>
      <c r="N14" s="23"/>
      <c r="O14" s="23">
        <v>1681529.54</v>
      </c>
    </row>
    <row r="15" ht="18.75" customHeight="1" spans="1:15">
      <c r="A15" s="184" t="s">
        <v>93</v>
      </c>
      <c r="B15" s="185" t="str">
        <f>"    "&amp;"疾病预防控制机构"</f>
        <v>    疾病预防控制机构</v>
      </c>
      <c r="C15" s="23">
        <v>10327937.06</v>
      </c>
      <c r="D15" s="23">
        <v>8670807.52</v>
      </c>
      <c r="E15" s="23">
        <v>8270807.52</v>
      </c>
      <c r="F15" s="23">
        <v>400000</v>
      </c>
      <c r="G15" s="23"/>
      <c r="H15" s="23"/>
      <c r="I15" s="23"/>
      <c r="J15" s="23">
        <v>1657129.54</v>
      </c>
      <c r="K15" s="23"/>
      <c r="L15" s="23"/>
      <c r="M15" s="23"/>
      <c r="N15" s="23"/>
      <c r="O15" s="23">
        <v>1657129.54</v>
      </c>
    </row>
    <row r="16" ht="18.75" customHeight="1" spans="1:15">
      <c r="A16" s="184" t="s">
        <v>94</v>
      </c>
      <c r="B16" s="185" t="str">
        <f>"    "&amp;"重大公共卫生服务"</f>
        <v>    重大公共卫生服务</v>
      </c>
      <c r="C16" s="23">
        <v>44400</v>
      </c>
      <c r="D16" s="23">
        <v>20000</v>
      </c>
      <c r="E16" s="23"/>
      <c r="F16" s="23">
        <v>20000</v>
      </c>
      <c r="G16" s="23"/>
      <c r="H16" s="23"/>
      <c r="I16" s="23"/>
      <c r="J16" s="23">
        <v>24400</v>
      </c>
      <c r="K16" s="23"/>
      <c r="L16" s="23"/>
      <c r="M16" s="23"/>
      <c r="N16" s="23"/>
      <c r="O16" s="23">
        <v>24400</v>
      </c>
    </row>
    <row r="17" ht="18.75" customHeight="1" spans="1:15">
      <c r="A17" s="184" t="s">
        <v>95</v>
      </c>
      <c r="B17" s="185" t="str">
        <f>"    "&amp;"突发公共卫生事件应急处置"</f>
        <v>    突发公共卫生事件应急处置</v>
      </c>
      <c r="C17" s="23">
        <v>100000</v>
      </c>
      <c r="D17" s="23">
        <v>100000</v>
      </c>
      <c r="E17" s="23"/>
      <c r="F17" s="23">
        <v>100000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4" t="s">
        <v>96</v>
      </c>
      <c r="B18" s="185" t="str">
        <f>"    "&amp;"其他公共卫生支出"</f>
        <v>    其他公共卫生支出</v>
      </c>
      <c r="C18" s="23">
        <v>7800</v>
      </c>
      <c r="D18" s="23">
        <v>7800</v>
      </c>
      <c r="E18" s="23"/>
      <c r="F18" s="23">
        <v>7800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4" t="s">
        <v>97</v>
      </c>
      <c r="B19" s="185" t="str">
        <f>"  "&amp;"行政事业单位医疗"</f>
        <v>  行政事业单位医疗</v>
      </c>
      <c r="C19" s="23">
        <v>500524.77</v>
      </c>
      <c r="D19" s="23">
        <v>500524.77</v>
      </c>
      <c r="E19" s="23">
        <v>500524.77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4" t="s">
        <v>98</v>
      </c>
      <c r="B20" s="185" t="str">
        <f>"    "&amp;"事业单位医疗"</f>
        <v>    事业单位医疗</v>
      </c>
      <c r="C20" s="23">
        <v>463084.15</v>
      </c>
      <c r="D20" s="23">
        <v>463084.15</v>
      </c>
      <c r="E20" s="23">
        <v>463084.15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4" t="s">
        <v>99</v>
      </c>
      <c r="B21" s="185" t="str">
        <f>"    "&amp;"其他行政事业单位医疗支出"</f>
        <v>    其他行政事业单位医疗支出</v>
      </c>
      <c r="C21" s="23">
        <v>37440.62</v>
      </c>
      <c r="D21" s="23">
        <v>37440.62</v>
      </c>
      <c r="E21" s="23">
        <v>37440.62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44" t="s">
        <v>100</v>
      </c>
      <c r="B22" s="169" t="s">
        <v>101</v>
      </c>
      <c r="C22" s="23">
        <v>782677.44</v>
      </c>
      <c r="D22" s="23">
        <v>782677.44</v>
      </c>
      <c r="E22" s="23">
        <v>782677.44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4" t="s">
        <v>102</v>
      </c>
      <c r="B23" s="185" t="str">
        <f>"  "&amp;"住房改革支出"</f>
        <v>  住房改革支出</v>
      </c>
      <c r="C23" s="23">
        <v>782677.44</v>
      </c>
      <c r="D23" s="23">
        <v>782677.44</v>
      </c>
      <c r="E23" s="23">
        <v>782677.44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4" t="s">
        <v>103</v>
      </c>
      <c r="B24" s="185" t="str">
        <f>"    "&amp;"住房公积金"</f>
        <v>    住房公积金</v>
      </c>
      <c r="C24" s="23">
        <v>782677.44</v>
      </c>
      <c r="D24" s="23">
        <v>782677.44</v>
      </c>
      <c r="E24" s="23">
        <v>782677.44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6" t="s">
        <v>104</v>
      </c>
      <c r="B25" s="187" t="s">
        <v>104</v>
      </c>
      <c r="C25" s="23">
        <v>13684650.39</v>
      </c>
      <c r="D25" s="23">
        <v>12003120.85</v>
      </c>
      <c r="E25" s="23">
        <v>11475320.85</v>
      </c>
      <c r="F25" s="23">
        <v>527800</v>
      </c>
      <c r="G25" s="23"/>
      <c r="H25" s="23"/>
      <c r="I25" s="23"/>
      <c r="J25" s="23">
        <v>1681529.54</v>
      </c>
      <c r="K25" s="23"/>
      <c r="L25" s="23"/>
      <c r="M25" s="23"/>
      <c r="N25" s="23"/>
      <c r="O25" s="23">
        <v>1681529.54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7" workbookViewId="0">
      <selection activeCell="D26" sqref="D2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105</v>
      </c>
    </row>
    <row r="2" ht="36" customHeight="1" spans="1:4">
      <c r="A2" s="5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7" t="str">
        <f>"单位名称："&amp;"耿马傣族佤族自治县疾病预防控制中心"</f>
        <v>单位名称：耿马傣族佤族自治县疾病预防控制中心</v>
      </c>
      <c r="B3" s="168"/>
      <c r="C3" s="16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20" t="str">
        <f>"2025"&amp;"年预算数"</f>
        <v>2025年预算数</v>
      </c>
      <c r="C5" s="30" t="s">
        <v>106</v>
      </c>
      <c r="D5" s="120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9" t="s">
        <v>107</v>
      </c>
      <c r="B7" s="23">
        <v>12003120.85</v>
      </c>
      <c r="C7" s="22" t="s">
        <v>108</v>
      </c>
      <c r="D7" s="23">
        <v>12003120.85</v>
      </c>
    </row>
    <row r="8" ht="18.75" customHeight="1" spans="1:4">
      <c r="A8" s="170" t="s">
        <v>109</v>
      </c>
      <c r="B8" s="23">
        <v>12003120.85</v>
      </c>
      <c r="C8" s="22" t="s">
        <v>110</v>
      </c>
      <c r="D8" s="23"/>
    </row>
    <row r="9" ht="18.75" customHeight="1" spans="1:4">
      <c r="A9" s="170" t="s">
        <v>111</v>
      </c>
      <c r="B9" s="23"/>
      <c r="C9" s="22" t="s">
        <v>112</v>
      </c>
      <c r="D9" s="23"/>
    </row>
    <row r="10" ht="18.75" customHeight="1" spans="1:4">
      <c r="A10" s="170" t="s">
        <v>113</v>
      </c>
      <c r="B10" s="23"/>
      <c r="C10" s="22" t="s">
        <v>114</v>
      </c>
      <c r="D10" s="23"/>
    </row>
    <row r="11" ht="18.75" customHeight="1" spans="1:4">
      <c r="A11" s="171" t="s">
        <v>115</v>
      </c>
      <c r="B11" s="23"/>
      <c r="C11" s="172" t="s">
        <v>116</v>
      </c>
      <c r="D11" s="23"/>
    </row>
    <row r="12" ht="18.75" customHeight="1" spans="1:4">
      <c r="A12" s="173" t="s">
        <v>109</v>
      </c>
      <c r="B12" s="23"/>
      <c r="C12" s="174" t="s">
        <v>117</v>
      </c>
      <c r="D12" s="23"/>
    </row>
    <row r="13" ht="18.75" customHeight="1" spans="1:4">
      <c r="A13" s="173" t="s">
        <v>111</v>
      </c>
      <c r="B13" s="23"/>
      <c r="C13" s="174" t="s">
        <v>118</v>
      </c>
      <c r="D13" s="23"/>
    </row>
    <row r="14" ht="18.75" customHeight="1" spans="1:4">
      <c r="A14" s="173" t="s">
        <v>113</v>
      </c>
      <c r="B14" s="23"/>
      <c r="C14" s="174" t="s">
        <v>119</v>
      </c>
      <c r="D14" s="23"/>
    </row>
    <row r="15" ht="18.75" customHeight="1" spans="1:4">
      <c r="A15" s="173" t="s">
        <v>26</v>
      </c>
      <c r="B15" s="23"/>
      <c r="C15" s="174" t="s">
        <v>120</v>
      </c>
      <c r="D15" s="23">
        <v>1921311.12</v>
      </c>
    </row>
    <row r="16" ht="18.75" customHeight="1" spans="1:4">
      <c r="A16" s="173" t="s">
        <v>26</v>
      </c>
      <c r="B16" s="23" t="s">
        <v>26</v>
      </c>
      <c r="C16" s="174" t="s">
        <v>121</v>
      </c>
      <c r="D16" s="23">
        <v>9299132.29</v>
      </c>
    </row>
    <row r="17" ht="18.75" customHeight="1" spans="1:4">
      <c r="A17" s="175" t="s">
        <v>26</v>
      </c>
      <c r="B17" s="23" t="s">
        <v>26</v>
      </c>
      <c r="C17" s="174" t="s">
        <v>122</v>
      </c>
      <c r="D17" s="23"/>
    </row>
    <row r="18" ht="18.75" customHeight="1" spans="1:4">
      <c r="A18" s="175" t="s">
        <v>26</v>
      </c>
      <c r="B18" s="23" t="s">
        <v>26</v>
      </c>
      <c r="C18" s="174" t="s">
        <v>123</v>
      </c>
      <c r="D18" s="23"/>
    </row>
    <row r="19" ht="18.75" customHeight="1" spans="1:4">
      <c r="A19" s="176" t="s">
        <v>26</v>
      </c>
      <c r="B19" s="23" t="s">
        <v>26</v>
      </c>
      <c r="C19" s="174" t="s">
        <v>124</v>
      </c>
      <c r="D19" s="23"/>
    </row>
    <row r="20" ht="18.75" customHeight="1" spans="1:4">
      <c r="A20" s="176" t="s">
        <v>26</v>
      </c>
      <c r="B20" s="23" t="s">
        <v>26</v>
      </c>
      <c r="C20" s="174" t="s">
        <v>125</v>
      </c>
      <c r="D20" s="23"/>
    </row>
    <row r="21" ht="18.75" customHeight="1" spans="1:4">
      <c r="A21" s="176" t="s">
        <v>26</v>
      </c>
      <c r="B21" s="23" t="s">
        <v>26</v>
      </c>
      <c r="C21" s="174" t="s">
        <v>126</v>
      </c>
      <c r="D21" s="23"/>
    </row>
    <row r="22" ht="18.75" customHeight="1" spans="1:4">
      <c r="A22" s="176" t="s">
        <v>26</v>
      </c>
      <c r="B22" s="23" t="s">
        <v>26</v>
      </c>
      <c r="C22" s="174" t="s">
        <v>127</v>
      </c>
      <c r="D22" s="23"/>
    </row>
    <row r="23" ht="18.75" customHeight="1" spans="1:4">
      <c r="A23" s="176" t="s">
        <v>26</v>
      </c>
      <c r="B23" s="23" t="s">
        <v>26</v>
      </c>
      <c r="C23" s="174" t="s">
        <v>128</v>
      </c>
      <c r="D23" s="23"/>
    </row>
    <row r="24" ht="18.75" customHeight="1" spans="1:4">
      <c r="A24" s="176" t="s">
        <v>26</v>
      </c>
      <c r="B24" s="23" t="s">
        <v>26</v>
      </c>
      <c r="C24" s="174" t="s">
        <v>129</v>
      </c>
      <c r="D24" s="23"/>
    </row>
    <row r="25" ht="18.75" customHeight="1" spans="1:4">
      <c r="A25" s="176" t="s">
        <v>26</v>
      </c>
      <c r="B25" s="23" t="s">
        <v>26</v>
      </c>
      <c r="C25" s="174" t="s">
        <v>130</v>
      </c>
      <c r="D25" s="23"/>
    </row>
    <row r="26" ht="18.75" customHeight="1" spans="1:4">
      <c r="A26" s="176" t="s">
        <v>26</v>
      </c>
      <c r="B26" s="23" t="s">
        <v>26</v>
      </c>
      <c r="C26" s="174" t="s">
        <v>131</v>
      </c>
      <c r="D26" s="23">
        <v>782677.44</v>
      </c>
    </row>
    <row r="27" ht="18.75" customHeight="1" spans="1:4">
      <c r="A27" s="176" t="s">
        <v>26</v>
      </c>
      <c r="B27" s="23" t="s">
        <v>26</v>
      </c>
      <c r="C27" s="174" t="s">
        <v>132</v>
      </c>
      <c r="D27" s="23"/>
    </row>
    <row r="28" ht="18.75" customHeight="1" spans="1:4">
      <c r="A28" s="176" t="s">
        <v>26</v>
      </c>
      <c r="B28" s="23" t="s">
        <v>26</v>
      </c>
      <c r="C28" s="174" t="s">
        <v>133</v>
      </c>
      <c r="D28" s="23"/>
    </row>
    <row r="29" ht="18.75" customHeight="1" spans="1:4">
      <c r="A29" s="176" t="s">
        <v>26</v>
      </c>
      <c r="B29" s="23" t="s">
        <v>26</v>
      </c>
      <c r="C29" s="174" t="s">
        <v>134</v>
      </c>
      <c r="D29" s="23"/>
    </row>
    <row r="30" ht="18.75" customHeight="1" spans="1:4">
      <c r="A30" s="176" t="s">
        <v>26</v>
      </c>
      <c r="B30" s="23" t="s">
        <v>26</v>
      </c>
      <c r="C30" s="174" t="s">
        <v>135</v>
      </c>
      <c r="D30" s="23"/>
    </row>
    <row r="31" ht="18.75" customHeight="1" spans="1:4">
      <c r="A31" s="177" t="s">
        <v>26</v>
      </c>
      <c r="B31" s="23" t="s">
        <v>26</v>
      </c>
      <c r="C31" s="174" t="s">
        <v>136</v>
      </c>
      <c r="D31" s="23"/>
    </row>
    <row r="32" ht="18.75" customHeight="1" spans="1:4">
      <c r="A32" s="177" t="s">
        <v>26</v>
      </c>
      <c r="B32" s="23" t="s">
        <v>26</v>
      </c>
      <c r="C32" s="174" t="s">
        <v>137</v>
      </c>
      <c r="D32" s="23"/>
    </row>
    <row r="33" ht="18.75" customHeight="1" spans="1:4">
      <c r="A33" s="177" t="s">
        <v>26</v>
      </c>
      <c r="B33" s="23" t="s">
        <v>26</v>
      </c>
      <c r="C33" s="174" t="s">
        <v>138</v>
      </c>
      <c r="D33" s="23"/>
    </row>
    <row r="34" ht="18.75" customHeight="1" spans="1:4">
      <c r="A34" s="177" t="s">
        <v>26</v>
      </c>
      <c r="B34" s="23" t="s">
        <v>26</v>
      </c>
      <c r="C34" s="174" t="s">
        <v>139</v>
      </c>
      <c r="D34" s="23"/>
    </row>
    <row r="35" ht="18.75" customHeight="1" spans="1:4">
      <c r="A35" s="56" t="s">
        <v>140</v>
      </c>
      <c r="B35" s="178">
        <v>12003120.85</v>
      </c>
      <c r="C35" s="179" t="s">
        <v>51</v>
      </c>
      <c r="D35" s="178">
        <v>12003120.85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F15" sqref="F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7"/>
      <c r="F1" s="58"/>
      <c r="G1" s="40" t="s">
        <v>141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8"/>
      <c r="C2" s="158"/>
      <c r="D2" s="158"/>
      <c r="E2" s="158"/>
      <c r="F2" s="158"/>
      <c r="G2" s="158"/>
    </row>
    <row r="3" ht="18" customHeight="1" spans="1:7">
      <c r="A3" s="159" t="str">
        <f>"单位名称："&amp;"耿马傣族佤族自治县疾病预防控制中心"</f>
        <v>单位名称：耿马傣族佤族自治县疾病预防控制中心</v>
      </c>
      <c r="B3" s="28"/>
      <c r="C3" s="29"/>
      <c r="D3" s="29"/>
      <c r="E3" s="29"/>
      <c r="F3" s="115"/>
      <c r="G3" s="40" t="s">
        <v>1</v>
      </c>
    </row>
    <row r="4" ht="20.25" customHeight="1" spans="1:7">
      <c r="A4" s="160" t="s">
        <v>142</v>
      </c>
      <c r="B4" s="161"/>
      <c r="C4" s="120" t="s">
        <v>55</v>
      </c>
      <c r="D4" s="142" t="s">
        <v>74</v>
      </c>
      <c r="E4" s="13"/>
      <c r="F4" s="14"/>
      <c r="G4" s="135" t="s">
        <v>75</v>
      </c>
    </row>
    <row r="5" ht="20.25" customHeight="1" spans="1:7">
      <c r="A5" s="162" t="s">
        <v>72</v>
      </c>
      <c r="B5" s="162" t="s">
        <v>73</v>
      </c>
      <c r="C5" s="32"/>
      <c r="D5" s="152" t="s">
        <v>57</v>
      </c>
      <c r="E5" s="152" t="s">
        <v>143</v>
      </c>
      <c r="F5" s="152" t="s">
        <v>144</v>
      </c>
      <c r="G5" s="109"/>
    </row>
    <row r="6" ht="19.5" customHeight="1" spans="1:7">
      <c r="A6" s="162" t="s">
        <v>145</v>
      </c>
      <c r="B6" s="162" t="s">
        <v>146</v>
      </c>
      <c r="C6" s="162" t="s">
        <v>147</v>
      </c>
      <c r="D6" s="152">
        <v>4</v>
      </c>
      <c r="E6" s="163" t="s">
        <v>148</v>
      </c>
      <c r="F6" s="163" t="s">
        <v>149</v>
      </c>
      <c r="G6" s="162" t="s">
        <v>150</v>
      </c>
    </row>
    <row r="7" ht="18" customHeight="1" spans="1:7">
      <c r="A7" s="33" t="s">
        <v>83</v>
      </c>
      <c r="B7" s="33" t="s">
        <v>84</v>
      </c>
      <c r="C7" s="23">
        <v>1921311.12</v>
      </c>
      <c r="D7" s="23">
        <v>1921311.12</v>
      </c>
      <c r="E7" s="23">
        <v>1921311.12</v>
      </c>
      <c r="F7" s="23"/>
      <c r="G7" s="23"/>
    </row>
    <row r="8" ht="18" customHeight="1" spans="1:7">
      <c r="A8" s="131" t="s">
        <v>85</v>
      </c>
      <c r="B8" s="131" t="s">
        <v>151</v>
      </c>
      <c r="C8" s="23">
        <v>1885524.72</v>
      </c>
      <c r="D8" s="23">
        <v>1885524.72</v>
      </c>
      <c r="E8" s="23">
        <v>1885524.72</v>
      </c>
      <c r="F8" s="23"/>
      <c r="G8" s="23"/>
    </row>
    <row r="9" ht="18" customHeight="1" spans="1:7">
      <c r="A9" s="164" t="s">
        <v>86</v>
      </c>
      <c r="B9" s="164" t="s">
        <v>152</v>
      </c>
      <c r="C9" s="23">
        <v>841954.8</v>
      </c>
      <c r="D9" s="23">
        <v>841954.8</v>
      </c>
      <c r="E9" s="23">
        <v>841954.8</v>
      </c>
      <c r="F9" s="23"/>
      <c r="G9" s="23"/>
    </row>
    <row r="10" ht="18" customHeight="1" spans="1:7">
      <c r="A10" s="164" t="s">
        <v>87</v>
      </c>
      <c r="B10" s="164" t="s">
        <v>153</v>
      </c>
      <c r="C10" s="23">
        <v>1043569.92</v>
      </c>
      <c r="D10" s="23">
        <v>1043569.92</v>
      </c>
      <c r="E10" s="23">
        <v>1043569.92</v>
      </c>
      <c r="F10" s="23"/>
      <c r="G10" s="23"/>
    </row>
    <row r="11" ht="18" customHeight="1" spans="1:7">
      <c r="A11" s="131" t="s">
        <v>88</v>
      </c>
      <c r="B11" s="131" t="s">
        <v>154</v>
      </c>
      <c r="C11" s="23">
        <v>35786.4</v>
      </c>
      <c r="D11" s="23">
        <v>35786.4</v>
      </c>
      <c r="E11" s="23">
        <v>35786.4</v>
      </c>
      <c r="F11" s="23"/>
      <c r="G11" s="23"/>
    </row>
    <row r="12" ht="18" customHeight="1" spans="1:7">
      <c r="A12" s="164" t="s">
        <v>89</v>
      </c>
      <c r="B12" s="164" t="s">
        <v>155</v>
      </c>
      <c r="C12" s="23">
        <v>35786.4</v>
      </c>
      <c r="D12" s="23">
        <v>35786.4</v>
      </c>
      <c r="E12" s="23">
        <v>35786.4</v>
      </c>
      <c r="F12" s="23"/>
      <c r="G12" s="23"/>
    </row>
    <row r="13" ht="18" customHeight="1" spans="1:7">
      <c r="A13" s="33" t="s">
        <v>90</v>
      </c>
      <c r="B13" s="33" t="s">
        <v>91</v>
      </c>
      <c r="C13" s="23">
        <v>9299132.29</v>
      </c>
      <c r="D13" s="23">
        <v>8771332.29</v>
      </c>
      <c r="E13" s="23">
        <v>8409036.95</v>
      </c>
      <c r="F13" s="23">
        <v>362295.34</v>
      </c>
      <c r="G13" s="23">
        <v>527800</v>
      </c>
    </row>
    <row r="14" ht="18" customHeight="1" spans="1:7">
      <c r="A14" s="131" t="s">
        <v>92</v>
      </c>
      <c r="B14" s="131" t="s">
        <v>156</v>
      </c>
      <c r="C14" s="23">
        <v>8798607.52</v>
      </c>
      <c r="D14" s="23">
        <v>8270807.52</v>
      </c>
      <c r="E14" s="23">
        <v>7908512.18</v>
      </c>
      <c r="F14" s="23">
        <v>362295.34</v>
      </c>
      <c r="G14" s="23">
        <v>527800</v>
      </c>
    </row>
    <row r="15" ht="18" customHeight="1" spans="1:7">
      <c r="A15" s="164" t="s">
        <v>93</v>
      </c>
      <c r="B15" s="164" t="s">
        <v>157</v>
      </c>
      <c r="C15" s="23">
        <v>8670807.52</v>
      </c>
      <c r="D15" s="23">
        <v>8270807.52</v>
      </c>
      <c r="E15" s="23">
        <v>7908512.18</v>
      </c>
      <c r="F15" s="23">
        <v>362295.34</v>
      </c>
      <c r="G15" s="23">
        <v>400000</v>
      </c>
    </row>
    <row r="16" ht="18" customHeight="1" spans="1:7">
      <c r="A16" s="164" t="s">
        <v>94</v>
      </c>
      <c r="B16" s="164" t="s">
        <v>158</v>
      </c>
      <c r="C16" s="23">
        <v>20000</v>
      </c>
      <c r="D16" s="23"/>
      <c r="E16" s="23"/>
      <c r="F16" s="23"/>
      <c r="G16" s="23">
        <v>20000</v>
      </c>
    </row>
    <row r="17" ht="18" customHeight="1" spans="1:7">
      <c r="A17" s="164" t="s">
        <v>95</v>
      </c>
      <c r="B17" s="164" t="s">
        <v>159</v>
      </c>
      <c r="C17" s="23">
        <v>100000</v>
      </c>
      <c r="D17" s="23"/>
      <c r="E17" s="23"/>
      <c r="F17" s="23"/>
      <c r="G17" s="23">
        <v>100000</v>
      </c>
    </row>
    <row r="18" ht="18" customHeight="1" spans="1:7">
      <c r="A18" s="164" t="s">
        <v>96</v>
      </c>
      <c r="B18" s="164" t="s">
        <v>160</v>
      </c>
      <c r="C18" s="23">
        <v>7800</v>
      </c>
      <c r="D18" s="23"/>
      <c r="E18" s="23"/>
      <c r="F18" s="23"/>
      <c r="G18" s="23">
        <v>7800</v>
      </c>
    </row>
    <row r="19" ht="18" customHeight="1" spans="1:7">
      <c r="A19" s="131" t="s">
        <v>97</v>
      </c>
      <c r="B19" s="131" t="s">
        <v>161</v>
      </c>
      <c r="C19" s="23">
        <v>500524.77</v>
      </c>
      <c r="D19" s="23">
        <v>500524.77</v>
      </c>
      <c r="E19" s="23">
        <v>500524.77</v>
      </c>
      <c r="F19" s="23"/>
      <c r="G19" s="23"/>
    </row>
    <row r="20" ht="18" customHeight="1" spans="1:7">
      <c r="A20" s="164" t="s">
        <v>98</v>
      </c>
      <c r="B20" s="164" t="s">
        <v>162</v>
      </c>
      <c r="C20" s="23">
        <v>463084.15</v>
      </c>
      <c r="D20" s="23">
        <v>463084.15</v>
      </c>
      <c r="E20" s="23">
        <v>463084.15</v>
      </c>
      <c r="F20" s="23"/>
      <c r="G20" s="23"/>
    </row>
    <row r="21" ht="18" customHeight="1" spans="1:7">
      <c r="A21" s="164" t="s">
        <v>99</v>
      </c>
      <c r="B21" s="164" t="s">
        <v>163</v>
      </c>
      <c r="C21" s="23">
        <v>37440.62</v>
      </c>
      <c r="D21" s="23">
        <v>37440.62</v>
      </c>
      <c r="E21" s="23">
        <v>37440.62</v>
      </c>
      <c r="F21" s="23"/>
      <c r="G21" s="23"/>
    </row>
    <row r="22" ht="18" customHeight="1" spans="1:7">
      <c r="A22" s="33" t="s">
        <v>100</v>
      </c>
      <c r="B22" s="33" t="s">
        <v>101</v>
      </c>
      <c r="C22" s="23">
        <v>782677.44</v>
      </c>
      <c r="D22" s="23">
        <v>782677.44</v>
      </c>
      <c r="E22" s="23">
        <v>782677.44</v>
      </c>
      <c r="F22" s="23"/>
      <c r="G22" s="23"/>
    </row>
    <row r="23" ht="18" customHeight="1" spans="1:7">
      <c r="A23" s="131" t="s">
        <v>102</v>
      </c>
      <c r="B23" s="131" t="s">
        <v>164</v>
      </c>
      <c r="C23" s="23">
        <v>782677.44</v>
      </c>
      <c r="D23" s="23">
        <v>782677.44</v>
      </c>
      <c r="E23" s="23">
        <v>782677.44</v>
      </c>
      <c r="F23" s="23"/>
      <c r="G23" s="23"/>
    </row>
    <row r="24" ht="18" customHeight="1" spans="1:7">
      <c r="A24" s="164" t="s">
        <v>103</v>
      </c>
      <c r="B24" s="164" t="s">
        <v>165</v>
      </c>
      <c r="C24" s="23">
        <v>782677.44</v>
      </c>
      <c r="D24" s="23">
        <v>782677.44</v>
      </c>
      <c r="E24" s="23">
        <v>782677.44</v>
      </c>
      <c r="F24" s="23"/>
      <c r="G24" s="23"/>
    </row>
    <row r="25" ht="18" customHeight="1" spans="1:7">
      <c r="A25" s="165" t="s">
        <v>104</v>
      </c>
      <c r="B25" s="166" t="s">
        <v>104</v>
      </c>
      <c r="C25" s="23">
        <v>12003120.85</v>
      </c>
      <c r="D25" s="23">
        <v>11475320.85</v>
      </c>
      <c r="E25" s="23">
        <v>11113025.51</v>
      </c>
      <c r="F25" s="23">
        <v>362295.34</v>
      </c>
      <c r="G25" s="23">
        <v>527800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50"/>
      <c r="B1" s="151"/>
      <c r="C1" s="63"/>
      <c r="F1" s="101" t="s">
        <v>166</v>
      </c>
    </row>
    <row r="2" ht="39" customHeight="1" spans="1:6">
      <c r="A2" s="140" t="str">
        <f>"2025"&amp;"年一般公共预算“三公”经费支出预算表"</f>
        <v>2025年一般公共预算“三公”经费支出预算表</v>
      </c>
      <c r="B2" s="52"/>
      <c r="C2" s="52"/>
      <c r="D2" s="52"/>
      <c r="E2" s="52"/>
      <c r="F2" s="52"/>
    </row>
    <row r="3" ht="18.75" customHeight="1" spans="1:6">
      <c r="A3" s="42" t="str">
        <f>"单位名称："&amp;"耿马傣族佤族自治县疾病预防控制中心"</f>
        <v>单位名称：耿马傣族佤族自治县疾病预防控制中心</v>
      </c>
      <c r="B3" s="151"/>
      <c r="C3" s="63"/>
      <c r="D3" s="29"/>
      <c r="F3" s="101" t="s">
        <v>167</v>
      </c>
    </row>
    <row r="4" ht="18.75" customHeight="1" spans="1:6">
      <c r="A4" s="10" t="s">
        <v>168</v>
      </c>
      <c r="B4" s="30" t="s">
        <v>169</v>
      </c>
      <c r="C4" s="12" t="s">
        <v>170</v>
      </c>
      <c r="D4" s="13"/>
      <c r="E4" s="14"/>
      <c r="F4" s="30" t="s">
        <v>171</v>
      </c>
    </row>
    <row r="5" ht="18.75" customHeight="1" spans="1:6">
      <c r="A5" s="17"/>
      <c r="B5" s="32"/>
      <c r="C5" s="152" t="s">
        <v>57</v>
      </c>
      <c r="D5" s="152" t="s">
        <v>172</v>
      </c>
      <c r="E5" s="152" t="s">
        <v>173</v>
      </c>
      <c r="F5" s="32"/>
    </row>
    <row r="6" ht="18.75" customHeight="1" spans="1:6">
      <c r="A6" s="153">
        <v>1</v>
      </c>
      <c r="B6" s="154">
        <v>2</v>
      </c>
      <c r="C6" s="155">
        <v>3</v>
      </c>
      <c r="D6" s="155">
        <v>4</v>
      </c>
      <c r="E6" s="155">
        <v>5</v>
      </c>
      <c r="F6" s="154">
        <v>6</v>
      </c>
    </row>
    <row r="7" ht="18.75" customHeight="1" spans="1:6">
      <c r="A7" s="156">
        <v>5000</v>
      </c>
      <c r="B7" s="156"/>
      <c r="C7" s="156"/>
      <c r="D7" s="156"/>
      <c r="E7" s="156"/>
      <c r="F7" s="156">
        <v>5000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8" workbookViewId="0">
      <selection activeCell="H35" sqref="H35:H3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8"/>
      <c r="D1" s="139"/>
      <c r="E1" s="139"/>
      <c r="F1" s="139"/>
      <c r="G1" s="139"/>
      <c r="H1" s="81"/>
      <c r="I1" s="81"/>
      <c r="J1" s="81"/>
      <c r="K1" s="81"/>
      <c r="L1" s="81"/>
      <c r="M1" s="81"/>
      <c r="N1" s="29"/>
      <c r="O1" s="29"/>
      <c r="P1" s="29"/>
      <c r="Q1" s="81"/>
      <c r="U1" s="138"/>
      <c r="W1" s="39" t="s">
        <v>174</v>
      </c>
    </row>
    <row r="2" ht="39.75" customHeight="1" spans="1:23">
      <c r="A2" s="140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"单位名称："&amp;"耿马傣族佤族自治县疾病预防控制中心"</f>
        <v>单位名称：耿马傣族佤族自治县疾病预防控制中心</v>
      </c>
      <c r="B3" s="141"/>
      <c r="C3" s="141"/>
      <c r="D3" s="141"/>
      <c r="E3" s="141"/>
      <c r="F3" s="141"/>
      <c r="G3" s="141"/>
      <c r="H3" s="85"/>
      <c r="I3" s="85"/>
      <c r="J3" s="85"/>
      <c r="K3" s="85"/>
      <c r="L3" s="85"/>
      <c r="M3" s="85"/>
      <c r="N3" s="108"/>
      <c r="O3" s="108"/>
      <c r="P3" s="108"/>
      <c r="Q3" s="85"/>
      <c r="U3" s="138"/>
      <c r="W3" s="39" t="s">
        <v>167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42" t="s">
        <v>182</v>
      </c>
      <c r="I4" s="103" t="s">
        <v>182</v>
      </c>
      <c r="J4" s="103"/>
      <c r="K4" s="103"/>
      <c r="L4" s="103"/>
      <c r="M4" s="103"/>
      <c r="N4" s="13"/>
      <c r="O4" s="13"/>
      <c r="P4" s="13"/>
      <c r="Q4" s="88" t="s">
        <v>61</v>
      </c>
      <c r="R4" s="103" t="s">
        <v>77</v>
      </c>
      <c r="S4" s="103"/>
      <c r="T4" s="103"/>
      <c r="U4" s="103"/>
      <c r="V4" s="103"/>
      <c r="W4" s="147"/>
    </row>
    <row r="5" ht="18" customHeight="1" spans="1:23">
      <c r="A5" s="15"/>
      <c r="B5" s="137"/>
      <c r="C5" s="15"/>
      <c r="D5" s="15"/>
      <c r="E5" s="15"/>
      <c r="F5" s="15"/>
      <c r="G5" s="15"/>
      <c r="H5" s="120" t="s">
        <v>183</v>
      </c>
      <c r="I5" s="142" t="s">
        <v>58</v>
      </c>
      <c r="J5" s="103"/>
      <c r="K5" s="103"/>
      <c r="L5" s="103"/>
      <c r="M5" s="147"/>
      <c r="N5" s="12" t="s">
        <v>184</v>
      </c>
      <c r="O5" s="13"/>
      <c r="P5" s="14"/>
      <c r="Q5" s="10" t="s">
        <v>61</v>
      </c>
      <c r="R5" s="142" t="s">
        <v>77</v>
      </c>
      <c r="S5" s="88" t="s">
        <v>64</v>
      </c>
      <c r="T5" s="103" t="s">
        <v>77</v>
      </c>
      <c r="U5" s="88" t="s">
        <v>66</v>
      </c>
      <c r="V5" s="88" t="s">
        <v>67</v>
      </c>
      <c r="W5" s="149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8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23"/>
      <c r="B7" s="123"/>
      <c r="C7" s="123"/>
      <c r="D7" s="123"/>
      <c r="E7" s="123"/>
      <c r="F7" s="123"/>
      <c r="G7" s="123"/>
      <c r="H7" s="123"/>
      <c r="I7" s="107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61</v>
      </c>
      <c r="R7" s="17" t="s">
        <v>57</v>
      </c>
      <c r="S7" s="17" t="s">
        <v>64</v>
      </c>
      <c r="T7" s="17" t="s">
        <v>190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21" customHeight="1" spans="1:23">
      <c r="A9" s="144" t="s">
        <v>70</v>
      </c>
      <c r="B9" s="144"/>
      <c r="C9" s="144"/>
      <c r="D9" s="144"/>
      <c r="E9" s="144"/>
      <c r="F9" s="144"/>
      <c r="G9" s="144"/>
      <c r="H9" s="23">
        <v>11475320.85</v>
      </c>
      <c r="I9" s="23">
        <v>11475320.85</v>
      </c>
      <c r="J9" s="23"/>
      <c r="K9" s="23"/>
      <c r="L9" s="23">
        <v>11475320.85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4" t="s">
        <v>70</v>
      </c>
      <c r="B10" s="21" t="s">
        <v>192</v>
      </c>
      <c r="C10" s="21" t="s">
        <v>193</v>
      </c>
      <c r="D10" s="21" t="s">
        <v>93</v>
      </c>
      <c r="E10" s="21" t="s">
        <v>157</v>
      </c>
      <c r="F10" s="21" t="s">
        <v>194</v>
      </c>
      <c r="G10" s="21" t="s">
        <v>195</v>
      </c>
      <c r="H10" s="23">
        <v>2780880</v>
      </c>
      <c r="I10" s="23">
        <v>2780880</v>
      </c>
      <c r="J10" s="23"/>
      <c r="K10" s="23"/>
      <c r="L10" s="23">
        <v>2780880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44" t="s">
        <v>70</v>
      </c>
      <c r="B11" s="21" t="s">
        <v>192</v>
      </c>
      <c r="C11" s="21" t="s">
        <v>193</v>
      </c>
      <c r="D11" s="21" t="s">
        <v>93</v>
      </c>
      <c r="E11" s="21" t="s">
        <v>157</v>
      </c>
      <c r="F11" s="21" t="s">
        <v>196</v>
      </c>
      <c r="G11" s="21" t="s">
        <v>197</v>
      </c>
      <c r="H11" s="23">
        <v>956052</v>
      </c>
      <c r="I11" s="23">
        <v>956052</v>
      </c>
      <c r="J11" s="23"/>
      <c r="K11" s="23"/>
      <c r="L11" s="23">
        <v>956052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44" t="s">
        <v>70</v>
      </c>
      <c r="B12" s="21" t="s">
        <v>198</v>
      </c>
      <c r="C12" s="21" t="s">
        <v>199</v>
      </c>
      <c r="D12" s="21" t="s">
        <v>93</v>
      </c>
      <c r="E12" s="21" t="s">
        <v>157</v>
      </c>
      <c r="F12" s="21" t="s">
        <v>196</v>
      </c>
      <c r="G12" s="21" t="s">
        <v>197</v>
      </c>
      <c r="H12" s="23">
        <v>114000</v>
      </c>
      <c r="I12" s="23">
        <v>114000</v>
      </c>
      <c r="J12" s="23"/>
      <c r="K12" s="23"/>
      <c r="L12" s="23">
        <v>114000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44" t="s">
        <v>70</v>
      </c>
      <c r="B13" s="21" t="s">
        <v>200</v>
      </c>
      <c r="C13" s="21" t="s">
        <v>201</v>
      </c>
      <c r="D13" s="21" t="s">
        <v>93</v>
      </c>
      <c r="E13" s="21" t="s">
        <v>157</v>
      </c>
      <c r="F13" s="21" t="s">
        <v>202</v>
      </c>
      <c r="G13" s="21" t="s">
        <v>203</v>
      </c>
      <c r="H13" s="23">
        <v>1907100</v>
      </c>
      <c r="I13" s="23">
        <v>1907100</v>
      </c>
      <c r="J13" s="23"/>
      <c r="K13" s="23"/>
      <c r="L13" s="23">
        <v>1907100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44" t="s">
        <v>70</v>
      </c>
      <c r="B14" s="21" t="s">
        <v>204</v>
      </c>
      <c r="C14" s="21" t="s">
        <v>205</v>
      </c>
      <c r="D14" s="21" t="s">
        <v>93</v>
      </c>
      <c r="E14" s="21" t="s">
        <v>157</v>
      </c>
      <c r="F14" s="21" t="s">
        <v>202</v>
      </c>
      <c r="G14" s="21" t="s">
        <v>203</v>
      </c>
      <c r="H14" s="23">
        <v>1224000</v>
      </c>
      <c r="I14" s="23">
        <v>1224000</v>
      </c>
      <c r="J14" s="23"/>
      <c r="K14" s="23"/>
      <c r="L14" s="23">
        <v>1224000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44" t="s">
        <v>70</v>
      </c>
      <c r="B15" s="21" t="s">
        <v>206</v>
      </c>
      <c r="C15" s="21" t="s">
        <v>207</v>
      </c>
      <c r="D15" s="21" t="s">
        <v>93</v>
      </c>
      <c r="E15" s="21" t="s">
        <v>157</v>
      </c>
      <c r="F15" s="21" t="s">
        <v>202</v>
      </c>
      <c r="G15" s="21" t="s">
        <v>203</v>
      </c>
      <c r="H15" s="23">
        <v>878280</v>
      </c>
      <c r="I15" s="23">
        <v>878280</v>
      </c>
      <c r="J15" s="23"/>
      <c r="K15" s="23"/>
      <c r="L15" s="23">
        <v>878280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44" t="s">
        <v>70</v>
      </c>
      <c r="B16" s="21" t="s">
        <v>208</v>
      </c>
      <c r="C16" s="21" t="s">
        <v>209</v>
      </c>
      <c r="D16" s="21" t="s">
        <v>87</v>
      </c>
      <c r="E16" s="21" t="s">
        <v>153</v>
      </c>
      <c r="F16" s="21" t="s">
        <v>210</v>
      </c>
      <c r="G16" s="21" t="s">
        <v>211</v>
      </c>
      <c r="H16" s="23">
        <v>1043569.92</v>
      </c>
      <c r="I16" s="23">
        <v>1043569.92</v>
      </c>
      <c r="J16" s="23"/>
      <c r="K16" s="23"/>
      <c r="L16" s="23">
        <v>1043569.92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44" t="s">
        <v>70</v>
      </c>
      <c r="B17" s="21" t="s">
        <v>208</v>
      </c>
      <c r="C17" s="21" t="s">
        <v>209</v>
      </c>
      <c r="D17" s="21" t="s">
        <v>212</v>
      </c>
      <c r="E17" s="21" t="s">
        <v>213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44" t="s">
        <v>70</v>
      </c>
      <c r="B18" s="21" t="s">
        <v>208</v>
      </c>
      <c r="C18" s="21" t="s">
        <v>209</v>
      </c>
      <c r="D18" s="21" t="s">
        <v>216</v>
      </c>
      <c r="E18" s="21" t="s">
        <v>217</v>
      </c>
      <c r="F18" s="21" t="s">
        <v>218</v>
      </c>
      <c r="G18" s="21" t="s">
        <v>219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44" t="s">
        <v>70</v>
      </c>
      <c r="B19" s="21" t="s">
        <v>208</v>
      </c>
      <c r="C19" s="21" t="s">
        <v>209</v>
      </c>
      <c r="D19" s="21" t="s">
        <v>98</v>
      </c>
      <c r="E19" s="21" t="s">
        <v>162</v>
      </c>
      <c r="F19" s="21" t="s">
        <v>218</v>
      </c>
      <c r="G19" s="21" t="s">
        <v>219</v>
      </c>
      <c r="H19" s="23">
        <v>463084.15</v>
      </c>
      <c r="I19" s="23">
        <v>463084.15</v>
      </c>
      <c r="J19" s="23"/>
      <c r="K19" s="23"/>
      <c r="L19" s="23">
        <v>463084.15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44" t="s">
        <v>70</v>
      </c>
      <c r="B20" s="21" t="s">
        <v>208</v>
      </c>
      <c r="C20" s="21" t="s">
        <v>209</v>
      </c>
      <c r="D20" s="21" t="s">
        <v>220</v>
      </c>
      <c r="E20" s="21" t="s">
        <v>221</v>
      </c>
      <c r="F20" s="21" t="s">
        <v>222</v>
      </c>
      <c r="G20" s="21" t="s">
        <v>223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44" t="s">
        <v>70</v>
      </c>
      <c r="B21" s="21" t="s">
        <v>208</v>
      </c>
      <c r="C21" s="21" t="s">
        <v>209</v>
      </c>
      <c r="D21" s="21" t="s">
        <v>93</v>
      </c>
      <c r="E21" s="21" t="s">
        <v>157</v>
      </c>
      <c r="F21" s="21" t="s">
        <v>224</v>
      </c>
      <c r="G21" s="21" t="s">
        <v>225</v>
      </c>
      <c r="H21" s="23">
        <v>45656.18</v>
      </c>
      <c r="I21" s="23">
        <v>45656.18</v>
      </c>
      <c r="J21" s="23"/>
      <c r="K21" s="23"/>
      <c r="L21" s="23">
        <v>45656.18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44" t="s">
        <v>70</v>
      </c>
      <c r="B22" s="21" t="s">
        <v>208</v>
      </c>
      <c r="C22" s="21" t="s">
        <v>209</v>
      </c>
      <c r="D22" s="21" t="s">
        <v>99</v>
      </c>
      <c r="E22" s="21" t="s">
        <v>163</v>
      </c>
      <c r="F22" s="21" t="s">
        <v>224</v>
      </c>
      <c r="G22" s="21" t="s">
        <v>225</v>
      </c>
      <c r="H22" s="23">
        <v>24396</v>
      </c>
      <c r="I22" s="23">
        <v>24396</v>
      </c>
      <c r="J22" s="23"/>
      <c r="K22" s="23"/>
      <c r="L22" s="23">
        <v>24396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44" t="s">
        <v>70</v>
      </c>
      <c r="B23" s="21" t="s">
        <v>208</v>
      </c>
      <c r="C23" s="21" t="s">
        <v>209</v>
      </c>
      <c r="D23" s="21" t="s">
        <v>99</v>
      </c>
      <c r="E23" s="21" t="s">
        <v>163</v>
      </c>
      <c r="F23" s="21" t="s">
        <v>224</v>
      </c>
      <c r="G23" s="21" t="s">
        <v>225</v>
      </c>
      <c r="H23" s="23">
        <v>13044.62</v>
      </c>
      <c r="I23" s="23">
        <v>13044.62</v>
      </c>
      <c r="J23" s="23"/>
      <c r="K23" s="23"/>
      <c r="L23" s="23">
        <v>13044.62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44" t="s">
        <v>70</v>
      </c>
      <c r="B24" s="21" t="s">
        <v>226</v>
      </c>
      <c r="C24" s="21" t="s">
        <v>165</v>
      </c>
      <c r="D24" s="21" t="s">
        <v>103</v>
      </c>
      <c r="E24" s="21" t="s">
        <v>165</v>
      </c>
      <c r="F24" s="21" t="s">
        <v>227</v>
      </c>
      <c r="G24" s="21" t="s">
        <v>165</v>
      </c>
      <c r="H24" s="23">
        <v>782677.44</v>
      </c>
      <c r="I24" s="23">
        <v>782677.44</v>
      </c>
      <c r="J24" s="23"/>
      <c r="K24" s="23"/>
      <c r="L24" s="23">
        <v>782677.44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44" t="s">
        <v>70</v>
      </c>
      <c r="B25" s="21" t="s">
        <v>228</v>
      </c>
      <c r="C25" s="21" t="s">
        <v>229</v>
      </c>
      <c r="D25" s="21" t="s">
        <v>93</v>
      </c>
      <c r="E25" s="21" t="s">
        <v>157</v>
      </c>
      <c r="F25" s="21" t="s">
        <v>230</v>
      </c>
      <c r="G25" s="21" t="s">
        <v>231</v>
      </c>
      <c r="H25" s="23">
        <v>9600</v>
      </c>
      <c r="I25" s="23">
        <v>9600</v>
      </c>
      <c r="J25" s="23"/>
      <c r="K25" s="23"/>
      <c r="L25" s="23">
        <v>9600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44" t="s">
        <v>70</v>
      </c>
      <c r="B26" s="21" t="s">
        <v>228</v>
      </c>
      <c r="C26" s="21" t="s">
        <v>229</v>
      </c>
      <c r="D26" s="21" t="s">
        <v>93</v>
      </c>
      <c r="E26" s="21" t="s">
        <v>157</v>
      </c>
      <c r="F26" s="21" t="s">
        <v>232</v>
      </c>
      <c r="G26" s="21" t="s">
        <v>233</v>
      </c>
      <c r="H26" s="23">
        <v>10000</v>
      </c>
      <c r="I26" s="23">
        <v>10000</v>
      </c>
      <c r="J26" s="23"/>
      <c r="K26" s="23"/>
      <c r="L26" s="23">
        <v>10000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44" t="s">
        <v>70</v>
      </c>
      <c r="B27" s="21" t="s">
        <v>228</v>
      </c>
      <c r="C27" s="21" t="s">
        <v>229</v>
      </c>
      <c r="D27" s="21" t="s">
        <v>93</v>
      </c>
      <c r="E27" s="21" t="s">
        <v>157</v>
      </c>
      <c r="F27" s="21" t="s">
        <v>234</v>
      </c>
      <c r="G27" s="21" t="s">
        <v>235</v>
      </c>
      <c r="H27" s="23">
        <v>10000</v>
      </c>
      <c r="I27" s="23">
        <v>10000</v>
      </c>
      <c r="J27" s="23"/>
      <c r="K27" s="23"/>
      <c r="L27" s="23">
        <v>10000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44" t="s">
        <v>70</v>
      </c>
      <c r="B28" s="21" t="s">
        <v>228</v>
      </c>
      <c r="C28" s="21" t="s">
        <v>229</v>
      </c>
      <c r="D28" s="21" t="s">
        <v>93</v>
      </c>
      <c r="E28" s="21" t="s">
        <v>157</v>
      </c>
      <c r="F28" s="21" t="s">
        <v>236</v>
      </c>
      <c r="G28" s="21" t="s">
        <v>237</v>
      </c>
      <c r="H28" s="23">
        <v>10000</v>
      </c>
      <c r="I28" s="23">
        <v>10000</v>
      </c>
      <c r="J28" s="23"/>
      <c r="K28" s="23"/>
      <c r="L28" s="23">
        <v>10000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44" t="s">
        <v>70</v>
      </c>
      <c r="B29" s="21" t="s">
        <v>228</v>
      </c>
      <c r="C29" s="21" t="s">
        <v>229</v>
      </c>
      <c r="D29" s="21" t="s">
        <v>93</v>
      </c>
      <c r="E29" s="21" t="s">
        <v>157</v>
      </c>
      <c r="F29" s="21" t="s">
        <v>238</v>
      </c>
      <c r="G29" s="21" t="s">
        <v>239</v>
      </c>
      <c r="H29" s="23">
        <v>6000</v>
      </c>
      <c r="I29" s="23">
        <v>6000</v>
      </c>
      <c r="J29" s="23"/>
      <c r="K29" s="23"/>
      <c r="L29" s="23">
        <v>6000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44" t="s">
        <v>70</v>
      </c>
      <c r="B30" s="21" t="s">
        <v>240</v>
      </c>
      <c r="C30" s="21" t="s">
        <v>241</v>
      </c>
      <c r="D30" s="21" t="s">
        <v>93</v>
      </c>
      <c r="E30" s="21" t="s">
        <v>157</v>
      </c>
      <c r="F30" s="21" t="s">
        <v>242</v>
      </c>
      <c r="G30" s="21" t="s">
        <v>171</v>
      </c>
      <c r="H30" s="23">
        <v>5000</v>
      </c>
      <c r="I30" s="23">
        <v>5000</v>
      </c>
      <c r="J30" s="23"/>
      <c r="K30" s="23"/>
      <c r="L30" s="23">
        <v>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4" t="s">
        <v>70</v>
      </c>
      <c r="B31" s="21" t="s">
        <v>228</v>
      </c>
      <c r="C31" s="21" t="s">
        <v>229</v>
      </c>
      <c r="D31" s="21" t="s">
        <v>93</v>
      </c>
      <c r="E31" s="21" t="s">
        <v>157</v>
      </c>
      <c r="F31" s="21" t="s">
        <v>243</v>
      </c>
      <c r="G31" s="21" t="s">
        <v>244</v>
      </c>
      <c r="H31" s="23">
        <v>85400</v>
      </c>
      <c r="I31" s="23">
        <v>85400</v>
      </c>
      <c r="J31" s="23"/>
      <c r="K31" s="23"/>
      <c r="L31" s="23">
        <v>85400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4" t="s">
        <v>70</v>
      </c>
      <c r="B32" s="21" t="s">
        <v>245</v>
      </c>
      <c r="C32" s="21" t="s">
        <v>246</v>
      </c>
      <c r="D32" s="21" t="s">
        <v>93</v>
      </c>
      <c r="E32" s="21" t="s">
        <v>157</v>
      </c>
      <c r="F32" s="21" t="s">
        <v>247</v>
      </c>
      <c r="G32" s="21" t="s">
        <v>246</v>
      </c>
      <c r="H32" s="23">
        <v>130446.24</v>
      </c>
      <c r="I32" s="23">
        <v>130446.24</v>
      </c>
      <c r="J32" s="23"/>
      <c r="K32" s="23"/>
      <c r="L32" s="23">
        <v>130446.24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44" t="s">
        <v>70</v>
      </c>
      <c r="B33" s="21" t="s">
        <v>248</v>
      </c>
      <c r="C33" s="21" t="s">
        <v>249</v>
      </c>
      <c r="D33" s="21" t="s">
        <v>93</v>
      </c>
      <c r="E33" s="21" t="s">
        <v>157</v>
      </c>
      <c r="F33" s="21" t="s">
        <v>250</v>
      </c>
      <c r="G33" s="21" t="s">
        <v>251</v>
      </c>
      <c r="H33" s="23">
        <v>95849.1</v>
      </c>
      <c r="I33" s="23">
        <v>95849.1</v>
      </c>
      <c r="J33" s="23"/>
      <c r="K33" s="23"/>
      <c r="L33" s="23">
        <v>95849.1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44" t="s">
        <v>70</v>
      </c>
      <c r="B34" s="21" t="s">
        <v>252</v>
      </c>
      <c r="C34" s="21" t="s">
        <v>253</v>
      </c>
      <c r="D34" s="21" t="s">
        <v>86</v>
      </c>
      <c r="E34" s="21" t="s">
        <v>152</v>
      </c>
      <c r="F34" s="21" t="s">
        <v>254</v>
      </c>
      <c r="G34" s="21" t="s">
        <v>255</v>
      </c>
      <c r="H34" s="23">
        <v>841954.8</v>
      </c>
      <c r="I34" s="23">
        <v>841954.8</v>
      </c>
      <c r="J34" s="23"/>
      <c r="K34" s="23"/>
      <c r="L34" s="23">
        <v>841954.8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44" t="s">
        <v>70</v>
      </c>
      <c r="B35" s="21" t="s">
        <v>256</v>
      </c>
      <c r="C35" s="21" t="s">
        <v>257</v>
      </c>
      <c r="D35" s="21" t="s">
        <v>93</v>
      </c>
      <c r="E35" s="21" t="s">
        <v>157</v>
      </c>
      <c r="F35" s="21" t="s">
        <v>258</v>
      </c>
      <c r="G35" s="21" t="s">
        <v>259</v>
      </c>
      <c r="H35" s="23">
        <v>2544</v>
      </c>
      <c r="I35" s="23">
        <v>2544</v>
      </c>
      <c r="J35" s="23"/>
      <c r="K35" s="23"/>
      <c r="L35" s="23">
        <v>2544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44" t="s">
        <v>70</v>
      </c>
      <c r="B36" s="21" t="s">
        <v>260</v>
      </c>
      <c r="C36" s="21" t="s">
        <v>261</v>
      </c>
      <c r="D36" s="21" t="s">
        <v>89</v>
      </c>
      <c r="E36" s="21" t="s">
        <v>155</v>
      </c>
      <c r="F36" s="21" t="s">
        <v>258</v>
      </c>
      <c r="G36" s="21" t="s">
        <v>259</v>
      </c>
      <c r="H36" s="23">
        <v>35786.4</v>
      </c>
      <c r="I36" s="23">
        <v>35786.4</v>
      </c>
      <c r="J36" s="23"/>
      <c r="K36" s="23"/>
      <c r="L36" s="23">
        <v>35786.4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44" t="s">
        <v>70</v>
      </c>
      <c r="B37" s="21" t="s">
        <v>208</v>
      </c>
      <c r="C37" s="21" t="s">
        <v>209</v>
      </c>
      <c r="D37" s="21" t="s">
        <v>216</v>
      </c>
      <c r="E37" s="21" t="s">
        <v>217</v>
      </c>
      <c r="F37" s="21" t="s">
        <v>262</v>
      </c>
      <c r="G37" s="21" t="s">
        <v>263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4" t="s">
        <v>104</v>
      </c>
      <c r="B38" s="145"/>
      <c r="C38" s="145"/>
      <c r="D38" s="145"/>
      <c r="E38" s="145"/>
      <c r="F38" s="145"/>
      <c r="G38" s="146"/>
      <c r="H38" s="23">
        <v>11475320.85</v>
      </c>
      <c r="I38" s="23">
        <v>11475320.85</v>
      </c>
      <c r="J38" s="23"/>
      <c r="K38" s="23"/>
      <c r="L38" s="23">
        <v>11475320.85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C6" workbookViewId="0">
      <selection activeCell="H29" sqref="H2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"单位名称："&amp;"耿马傣族佤族自治县疾病预防控制中心"</f>
        <v>单位名称：耿马傣族佤族自治县疾病预防控制中心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167</v>
      </c>
    </row>
    <row r="4" ht="18.75" customHeight="1" spans="1:23">
      <c r="A4" s="10" t="s">
        <v>265</v>
      </c>
      <c r="B4" s="11" t="s">
        <v>176</v>
      </c>
      <c r="C4" s="10" t="s">
        <v>177</v>
      </c>
      <c r="D4" s="10" t="s">
        <v>266</v>
      </c>
      <c r="E4" s="11" t="s">
        <v>178</v>
      </c>
      <c r="F4" s="11" t="s">
        <v>179</v>
      </c>
      <c r="G4" s="11" t="s">
        <v>267</v>
      </c>
      <c r="H4" s="11" t="s">
        <v>268</v>
      </c>
      <c r="I4" s="30" t="s">
        <v>55</v>
      </c>
      <c r="J4" s="12" t="s">
        <v>269</v>
      </c>
      <c r="K4" s="13"/>
      <c r="L4" s="13"/>
      <c r="M4" s="14"/>
      <c r="N4" s="12" t="s">
        <v>184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4" t="s">
        <v>58</v>
      </c>
      <c r="K5" s="135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190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6" t="s">
        <v>57</v>
      </c>
      <c r="K6" s="109"/>
      <c r="L6" s="31"/>
      <c r="M6" s="31"/>
      <c r="N6" s="31"/>
      <c r="O6" s="31"/>
      <c r="P6" s="31"/>
      <c r="Q6" s="31"/>
      <c r="R6" s="31"/>
      <c r="S6" s="137"/>
      <c r="T6" s="137"/>
      <c r="U6" s="137"/>
      <c r="V6" s="137"/>
      <c r="W6" s="13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7" t="s">
        <v>57</v>
      </c>
      <c r="K7" s="47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7800</v>
      </c>
      <c r="J9" s="23">
        <v>7800</v>
      </c>
      <c r="K9" s="23">
        <v>7800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3" t="s">
        <v>272</v>
      </c>
      <c r="B10" s="133" t="s">
        <v>273</v>
      </c>
      <c r="C10" s="21" t="s">
        <v>271</v>
      </c>
      <c r="D10" s="133" t="s">
        <v>70</v>
      </c>
      <c r="E10" s="133" t="s">
        <v>96</v>
      </c>
      <c r="F10" s="133" t="s">
        <v>160</v>
      </c>
      <c r="G10" s="133" t="s">
        <v>258</v>
      </c>
      <c r="H10" s="133" t="s">
        <v>259</v>
      </c>
      <c r="I10" s="23">
        <v>7800</v>
      </c>
      <c r="J10" s="23">
        <v>7800</v>
      </c>
      <c r="K10" s="23">
        <v>7800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274</v>
      </c>
      <c r="D11" s="24"/>
      <c r="E11" s="24"/>
      <c r="F11" s="24"/>
      <c r="G11" s="24"/>
      <c r="H11" s="24"/>
      <c r="I11" s="23">
        <v>6400</v>
      </c>
      <c r="J11" s="23"/>
      <c r="K11" s="23"/>
      <c r="L11" s="23"/>
      <c r="M11" s="23"/>
      <c r="N11" s="23"/>
      <c r="O11" s="23"/>
      <c r="P11" s="23"/>
      <c r="Q11" s="23"/>
      <c r="R11" s="23">
        <v>6400</v>
      </c>
      <c r="S11" s="23"/>
      <c r="T11" s="23"/>
      <c r="U11" s="23"/>
      <c r="V11" s="23"/>
      <c r="W11" s="23">
        <v>6400</v>
      </c>
    </row>
    <row r="12" ht="18.75" customHeight="1" spans="1:23">
      <c r="A12" s="133" t="s">
        <v>272</v>
      </c>
      <c r="B12" s="133" t="s">
        <v>275</v>
      </c>
      <c r="C12" s="21" t="s">
        <v>274</v>
      </c>
      <c r="D12" s="133" t="s">
        <v>70</v>
      </c>
      <c r="E12" s="133" t="s">
        <v>94</v>
      </c>
      <c r="F12" s="133" t="s">
        <v>158</v>
      </c>
      <c r="G12" s="133" t="s">
        <v>238</v>
      </c>
      <c r="H12" s="133" t="s">
        <v>239</v>
      </c>
      <c r="I12" s="23">
        <v>6400</v>
      </c>
      <c r="J12" s="23"/>
      <c r="K12" s="23"/>
      <c r="L12" s="23"/>
      <c r="M12" s="23"/>
      <c r="N12" s="23"/>
      <c r="O12" s="23"/>
      <c r="P12" s="23"/>
      <c r="Q12" s="23"/>
      <c r="R12" s="23">
        <v>6400</v>
      </c>
      <c r="S12" s="23"/>
      <c r="T12" s="23"/>
      <c r="U12" s="23"/>
      <c r="V12" s="23"/>
      <c r="W12" s="23">
        <v>6400</v>
      </c>
    </row>
    <row r="13" ht="18.75" customHeight="1" spans="1:23">
      <c r="A13" s="24"/>
      <c r="B13" s="24"/>
      <c r="C13" s="21" t="s">
        <v>276</v>
      </c>
      <c r="D13" s="24"/>
      <c r="E13" s="24"/>
      <c r="F13" s="24"/>
      <c r="G13" s="24"/>
      <c r="H13" s="24"/>
      <c r="I13" s="23">
        <v>1657129.54</v>
      </c>
      <c r="J13" s="23"/>
      <c r="K13" s="23"/>
      <c r="L13" s="23"/>
      <c r="M13" s="23"/>
      <c r="N13" s="23"/>
      <c r="O13" s="23"/>
      <c r="P13" s="23"/>
      <c r="Q13" s="23"/>
      <c r="R13" s="23">
        <v>1657129.54</v>
      </c>
      <c r="S13" s="23"/>
      <c r="T13" s="23"/>
      <c r="U13" s="23"/>
      <c r="V13" s="23"/>
      <c r="W13" s="23">
        <v>1657129.54</v>
      </c>
    </row>
    <row r="14" ht="18.75" customHeight="1" spans="1:23">
      <c r="A14" s="133" t="s">
        <v>272</v>
      </c>
      <c r="B14" s="133" t="s">
        <v>277</v>
      </c>
      <c r="C14" s="21" t="s">
        <v>276</v>
      </c>
      <c r="D14" s="133" t="s">
        <v>70</v>
      </c>
      <c r="E14" s="133" t="s">
        <v>93</v>
      </c>
      <c r="F14" s="133" t="s">
        <v>157</v>
      </c>
      <c r="G14" s="133" t="s">
        <v>243</v>
      </c>
      <c r="H14" s="133" t="s">
        <v>244</v>
      </c>
      <c r="I14" s="23">
        <v>357129.54</v>
      </c>
      <c r="J14" s="23"/>
      <c r="K14" s="23"/>
      <c r="L14" s="23"/>
      <c r="M14" s="23"/>
      <c r="N14" s="23"/>
      <c r="O14" s="23"/>
      <c r="P14" s="23"/>
      <c r="Q14" s="23"/>
      <c r="R14" s="23">
        <v>357129.54</v>
      </c>
      <c r="S14" s="23"/>
      <c r="T14" s="23"/>
      <c r="U14" s="23"/>
      <c r="V14" s="23"/>
      <c r="W14" s="23">
        <v>357129.54</v>
      </c>
    </row>
    <row r="15" ht="18.75" customHeight="1" spans="1:23">
      <c r="A15" s="133" t="s">
        <v>272</v>
      </c>
      <c r="B15" s="133" t="s">
        <v>277</v>
      </c>
      <c r="C15" s="21" t="s">
        <v>276</v>
      </c>
      <c r="D15" s="133" t="s">
        <v>70</v>
      </c>
      <c r="E15" s="133" t="s">
        <v>93</v>
      </c>
      <c r="F15" s="133" t="s">
        <v>157</v>
      </c>
      <c r="G15" s="133" t="s">
        <v>278</v>
      </c>
      <c r="H15" s="133" t="s">
        <v>279</v>
      </c>
      <c r="I15" s="23">
        <v>100000</v>
      </c>
      <c r="J15" s="23"/>
      <c r="K15" s="23"/>
      <c r="L15" s="23"/>
      <c r="M15" s="23"/>
      <c r="N15" s="23"/>
      <c r="O15" s="23"/>
      <c r="P15" s="23"/>
      <c r="Q15" s="23"/>
      <c r="R15" s="23">
        <v>100000</v>
      </c>
      <c r="S15" s="23"/>
      <c r="T15" s="23"/>
      <c r="U15" s="23"/>
      <c r="V15" s="23"/>
      <c r="W15" s="23">
        <v>100000</v>
      </c>
    </row>
    <row r="16" ht="18.75" customHeight="1" spans="1:23">
      <c r="A16" s="133" t="s">
        <v>272</v>
      </c>
      <c r="B16" s="133" t="s">
        <v>277</v>
      </c>
      <c r="C16" s="21" t="s">
        <v>276</v>
      </c>
      <c r="D16" s="133" t="s">
        <v>70</v>
      </c>
      <c r="E16" s="133" t="s">
        <v>93</v>
      </c>
      <c r="F16" s="133" t="s">
        <v>157</v>
      </c>
      <c r="G16" s="133" t="s">
        <v>280</v>
      </c>
      <c r="H16" s="133" t="s">
        <v>281</v>
      </c>
      <c r="I16" s="23">
        <v>500000</v>
      </c>
      <c r="J16" s="23"/>
      <c r="K16" s="23"/>
      <c r="L16" s="23"/>
      <c r="M16" s="23"/>
      <c r="N16" s="23"/>
      <c r="O16" s="23"/>
      <c r="P16" s="23"/>
      <c r="Q16" s="23"/>
      <c r="R16" s="23">
        <v>500000</v>
      </c>
      <c r="S16" s="23"/>
      <c r="T16" s="23"/>
      <c r="U16" s="23"/>
      <c r="V16" s="23"/>
      <c r="W16" s="23">
        <v>500000</v>
      </c>
    </row>
    <row r="17" ht="18.75" customHeight="1" spans="1:23">
      <c r="A17" s="133" t="s">
        <v>272</v>
      </c>
      <c r="B17" s="133" t="s">
        <v>277</v>
      </c>
      <c r="C17" s="21" t="s">
        <v>276</v>
      </c>
      <c r="D17" s="133" t="s">
        <v>70</v>
      </c>
      <c r="E17" s="133" t="s">
        <v>93</v>
      </c>
      <c r="F17" s="133" t="s">
        <v>157</v>
      </c>
      <c r="G17" s="133" t="s">
        <v>282</v>
      </c>
      <c r="H17" s="133" t="s">
        <v>283</v>
      </c>
      <c r="I17" s="23">
        <v>100000</v>
      </c>
      <c r="J17" s="23"/>
      <c r="K17" s="23"/>
      <c r="L17" s="23"/>
      <c r="M17" s="23"/>
      <c r="N17" s="23"/>
      <c r="O17" s="23"/>
      <c r="P17" s="23"/>
      <c r="Q17" s="23"/>
      <c r="R17" s="23">
        <v>100000</v>
      </c>
      <c r="S17" s="23"/>
      <c r="T17" s="23"/>
      <c r="U17" s="23"/>
      <c r="V17" s="23"/>
      <c r="W17" s="23">
        <v>100000</v>
      </c>
    </row>
    <row r="18" ht="18.75" customHeight="1" spans="1:23">
      <c r="A18" s="133" t="s">
        <v>272</v>
      </c>
      <c r="B18" s="133" t="s">
        <v>277</v>
      </c>
      <c r="C18" s="21" t="s">
        <v>276</v>
      </c>
      <c r="D18" s="133" t="s">
        <v>70</v>
      </c>
      <c r="E18" s="133" t="s">
        <v>93</v>
      </c>
      <c r="F18" s="133" t="s">
        <v>157</v>
      </c>
      <c r="G18" s="133" t="s">
        <v>284</v>
      </c>
      <c r="H18" s="133" t="s">
        <v>285</v>
      </c>
      <c r="I18" s="23">
        <v>100000</v>
      </c>
      <c r="J18" s="23"/>
      <c r="K18" s="23"/>
      <c r="L18" s="23"/>
      <c r="M18" s="23"/>
      <c r="N18" s="23"/>
      <c r="O18" s="23"/>
      <c r="P18" s="23"/>
      <c r="Q18" s="23"/>
      <c r="R18" s="23">
        <v>100000</v>
      </c>
      <c r="S18" s="23"/>
      <c r="T18" s="23"/>
      <c r="U18" s="23"/>
      <c r="V18" s="23"/>
      <c r="W18" s="23">
        <v>100000</v>
      </c>
    </row>
    <row r="19" ht="18.75" customHeight="1" spans="1:23">
      <c r="A19" s="133" t="s">
        <v>272</v>
      </c>
      <c r="B19" s="133" t="s">
        <v>277</v>
      </c>
      <c r="C19" s="21" t="s">
        <v>276</v>
      </c>
      <c r="D19" s="133" t="s">
        <v>70</v>
      </c>
      <c r="E19" s="133" t="s">
        <v>93</v>
      </c>
      <c r="F19" s="133" t="s">
        <v>157</v>
      </c>
      <c r="G19" s="133" t="s">
        <v>286</v>
      </c>
      <c r="H19" s="133" t="s">
        <v>287</v>
      </c>
      <c r="I19" s="23">
        <v>200000</v>
      </c>
      <c r="J19" s="23"/>
      <c r="K19" s="23"/>
      <c r="L19" s="23"/>
      <c r="M19" s="23"/>
      <c r="N19" s="23"/>
      <c r="O19" s="23"/>
      <c r="P19" s="23"/>
      <c r="Q19" s="23"/>
      <c r="R19" s="23">
        <v>200000</v>
      </c>
      <c r="S19" s="23"/>
      <c r="T19" s="23"/>
      <c r="U19" s="23"/>
      <c r="V19" s="23"/>
      <c r="W19" s="23">
        <v>200000</v>
      </c>
    </row>
    <row r="20" ht="18.75" customHeight="1" spans="1:23">
      <c r="A20" s="133" t="s">
        <v>272</v>
      </c>
      <c r="B20" s="133" t="s">
        <v>277</v>
      </c>
      <c r="C20" s="21" t="s">
        <v>276</v>
      </c>
      <c r="D20" s="133" t="s">
        <v>70</v>
      </c>
      <c r="E20" s="133" t="s">
        <v>93</v>
      </c>
      <c r="F20" s="133" t="s">
        <v>157</v>
      </c>
      <c r="G20" s="133" t="s">
        <v>238</v>
      </c>
      <c r="H20" s="133" t="s">
        <v>239</v>
      </c>
      <c r="I20" s="23">
        <v>200000</v>
      </c>
      <c r="J20" s="23"/>
      <c r="K20" s="23"/>
      <c r="L20" s="23"/>
      <c r="M20" s="23"/>
      <c r="N20" s="23"/>
      <c r="O20" s="23"/>
      <c r="P20" s="23"/>
      <c r="Q20" s="23"/>
      <c r="R20" s="23">
        <v>200000</v>
      </c>
      <c r="S20" s="23"/>
      <c r="T20" s="23"/>
      <c r="U20" s="23"/>
      <c r="V20" s="23"/>
      <c r="W20" s="23">
        <v>200000</v>
      </c>
    </row>
    <row r="21" ht="18.75" customHeight="1" spans="1:23">
      <c r="A21" s="133" t="s">
        <v>272</v>
      </c>
      <c r="B21" s="133" t="s">
        <v>277</v>
      </c>
      <c r="C21" s="21" t="s">
        <v>276</v>
      </c>
      <c r="D21" s="133" t="s">
        <v>70</v>
      </c>
      <c r="E21" s="133" t="s">
        <v>93</v>
      </c>
      <c r="F21" s="133" t="s">
        <v>157</v>
      </c>
      <c r="G21" s="133" t="s">
        <v>288</v>
      </c>
      <c r="H21" s="133" t="s">
        <v>289</v>
      </c>
      <c r="I21" s="23">
        <v>100000</v>
      </c>
      <c r="J21" s="23"/>
      <c r="K21" s="23"/>
      <c r="L21" s="23"/>
      <c r="M21" s="23"/>
      <c r="N21" s="23"/>
      <c r="O21" s="23"/>
      <c r="P21" s="23"/>
      <c r="Q21" s="23"/>
      <c r="R21" s="23">
        <v>100000</v>
      </c>
      <c r="S21" s="23"/>
      <c r="T21" s="23"/>
      <c r="U21" s="23"/>
      <c r="V21" s="23"/>
      <c r="W21" s="23">
        <v>100000</v>
      </c>
    </row>
    <row r="22" ht="18.75" customHeight="1" spans="1:23">
      <c r="A22" s="24"/>
      <c r="B22" s="24"/>
      <c r="C22" s="21" t="s">
        <v>290</v>
      </c>
      <c r="D22" s="24"/>
      <c r="E22" s="24"/>
      <c r="F22" s="24"/>
      <c r="G22" s="24"/>
      <c r="H22" s="24"/>
      <c r="I22" s="23">
        <v>20000</v>
      </c>
      <c r="J22" s="23">
        <v>20000</v>
      </c>
      <c r="K22" s="23">
        <v>20000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3" t="s">
        <v>272</v>
      </c>
      <c r="B23" s="133" t="s">
        <v>291</v>
      </c>
      <c r="C23" s="21" t="s">
        <v>290</v>
      </c>
      <c r="D23" s="133" t="s">
        <v>70</v>
      </c>
      <c r="E23" s="133" t="s">
        <v>94</v>
      </c>
      <c r="F23" s="133" t="s">
        <v>158</v>
      </c>
      <c r="G23" s="133" t="s">
        <v>280</v>
      </c>
      <c r="H23" s="133" t="s">
        <v>281</v>
      </c>
      <c r="I23" s="23">
        <v>20000</v>
      </c>
      <c r="J23" s="23">
        <v>20000</v>
      </c>
      <c r="K23" s="23">
        <v>20000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292</v>
      </c>
      <c r="D24" s="24"/>
      <c r="E24" s="24"/>
      <c r="F24" s="24"/>
      <c r="G24" s="24"/>
      <c r="H24" s="24"/>
      <c r="I24" s="23">
        <v>100000</v>
      </c>
      <c r="J24" s="23">
        <v>100000</v>
      </c>
      <c r="K24" s="23">
        <v>100000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3" t="s">
        <v>272</v>
      </c>
      <c r="B25" s="133" t="s">
        <v>293</v>
      </c>
      <c r="C25" s="21" t="s">
        <v>292</v>
      </c>
      <c r="D25" s="133" t="s">
        <v>70</v>
      </c>
      <c r="E25" s="133" t="s">
        <v>95</v>
      </c>
      <c r="F25" s="133" t="s">
        <v>159</v>
      </c>
      <c r="G25" s="133" t="s">
        <v>236</v>
      </c>
      <c r="H25" s="133" t="s">
        <v>237</v>
      </c>
      <c r="I25" s="23">
        <v>5350</v>
      </c>
      <c r="J25" s="23">
        <v>5350</v>
      </c>
      <c r="K25" s="23">
        <v>5350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33" t="s">
        <v>272</v>
      </c>
      <c r="B26" s="133" t="s">
        <v>293</v>
      </c>
      <c r="C26" s="21" t="s">
        <v>292</v>
      </c>
      <c r="D26" s="133" t="s">
        <v>70</v>
      </c>
      <c r="E26" s="133" t="s">
        <v>95</v>
      </c>
      <c r="F26" s="133" t="s">
        <v>159</v>
      </c>
      <c r="G26" s="133" t="s">
        <v>278</v>
      </c>
      <c r="H26" s="133" t="s">
        <v>279</v>
      </c>
      <c r="I26" s="23">
        <v>650</v>
      </c>
      <c r="J26" s="23">
        <v>650</v>
      </c>
      <c r="K26" s="23">
        <v>650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3" t="s">
        <v>272</v>
      </c>
      <c r="B27" s="133" t="s">
        <v>293</v>
      </c>
      <c r="C27" s="21" t="s">
        <v>292</v>
      </c>
      <c r="D27" s="133" t="s">
        <v>70</v>
      </c>
      <c r="E27" s="133" t="s">
        <v>95</v>
      </c>
      <c r="F27" s="133" t="s">
        <v>159</v>
      </c>
      <c r="G27" s="133" t="s">
        <v>280</v>
      </c>
      <c r="H27" s="133" t="s">
        <v>281</v>
      </c>
      <c r="I27" s="23">
        <v>94000</v>
      </c>
      <c r="J27" s="23">
        <v>94000</v>
      </c>
      <c r="K27" s="23">
        <v>94000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294</v>
      </c>
      <c r="D28" s="24"/>
      <c r="E28" s="24"/>
      <c r="F28" s="24"/>
      <c r="G28" s="24"/>
      <c r="H28" s="24"/>
      <c r="I28" s="23">
        <v>200000</v>
      </c>
      <c r="J28" s="23">
        <v>200000</v>
      </c>
      <c r="K28" s="23">
        <v>200000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3" t="s">
        <v>272</v>
      </c>
      <c r="B29" s="133" t="s">
        <v>295</v>
      </c>
      <c r="C29" s="21" t="s">
        <v>294</v>
      </c>
      <c r="D29" s="133" t="s">
        <v>70</v>
      </c>
      <c r="E29" s="133" t="s">
        <v>93</v>
      </c>
      <c r="F29" s="133" t="s">
        <v>157</v>
      </c>
      <c r="G29" s="133" t="s">
        <v>296</v>
      </c>
      <c r="H29" s="133" t="s">
        <v>297</v>
      </c>
      <c r="I29" s="23">
        <v>200000</v>
      </c>
      <c r="J29" s="23">
        <v>200000</v>
      </c>
      <c r="K29" s="23">
        <v>200000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1" t="s">
        <v>298</v>
      </c>
      <c r="D30" s="24"/>
      <c r="E30" s="24"/>
      <c r="F30" s="24"/>
      <c r="G30" s="24"/>
      <c r="H30" s="24"/>
      <c r="I30" s="23">
        <v>200000</v>
      </c>
      <c r="J30" s="23">
        <v>200000</v>
      </c>
      <c r="K30" s="23">
        <v>200000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33" t="s">
        <v>272</v>
      </c>
      <c r="B31" s="133" t="s">
        <v>299</v>
      </c>
      <c r="C31" s="21" t="s">
        <v>298</v>
      </c>
      <c r="D31" s="133" t="s">
        <v>70</v>
      </c>
      <c r="E31" s="133" t="s">
        <v>93</v>
      </c>
      <c r="F31" s="133" t="s">
        <v>157</v>
      </c>
      <c r="G31" s="133" t="s">
        <v>296</v>
      </c>
      <c r="H31" s="133" t="s">
        <v>297</v>
      </c>
      <c r="I31" s="23">
        <v>200000</v>
      </c>
      <c r="J31" s="23">
        <v>200000</v>
      </c>
      <c r="K31" s="23">
        <v>200000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300</v>
      </c>
      <c r="D32" s="24"/>
      <c r="E32" s="24"/>
      <c r="F32" s="24"/>
      <c r="G32" s="24"/>
      <c r="H32" s="24"/>
      <c r="I32" s="23">
        <v>18000</v>
      </c>
      <c r="J32" s="23"/>
      <c r="K32" s="23"/>
      <c r="L32" s="23"/>
      <c r="M32" s="23"/>
      <c r="N32" s="23"/>
      <c r="O32" s="23"/>
      <c r="P32" s="23"/>
      <c r="Q32" s="23"/>
      <c r="R32" s="23">
        <v>18000</v>
      </c>
      <c r="S32" s="23"/>
      <c r="T32" s="23"/>
      <c r="U32" s="23"/>
      <c r="V32" s="23"/>
      <c r="W32" s="23">
        <v>18000</v>
      </c>
    </row>
    <row r="33" ht="18.75" customHeight="1" spans="1:23">
      <c r="A33" s="133" t="s">
        <v>272</v>
      </c>
      <c r="B33" s="133" t="s">
        <v>301</v>
      </c>
      <c r="C33" s="21" t="s">
        <v>300</v>
      </c>
      <c r="D33" s="133" t="s">
        <v>70</v>
      </c>
      <c r="E33" s="133" t="s">
        <v>94</v>
      </c>
      <c r="F33" s="133" t="s">
        <v>158</v>
      </c>
      <c r="G33" s="133" t="s">
        <v>238</v>
      </c>
      <c r="H33" s="133" t="s">
        <v>239</v>
      </c>
      <c r="I33" s="23">
        <v>18000</v>
      </c>
      <c r="J33" s="23"/>
      <c r="K33" s="23"/>
      <c r="L33" s="23"/>
      <c r="M33" s="23"/>
      <c r="N33" s="23"/>
      <c r="O33" s="23"/>
      <c r="P33" s="23"/>
      <c r="Q33" s="23"/>
      <c r="R33" s="23">
        <v>18000</v>
      </c>
      <c r="S33" s="23"/>
      <c r="T33" s="23"/>
      <c r="U33" s="23"/>
      <c r="V33" s="23"/>
      <c r="W33" s="23">
        <v>18000</v>
      </c>
    </row>
    <row r="34" ht="18.75" customHeight="1" spans="1:23">
      <c r="A34" s="34" t="s">
        <v>104</v>
      </c>
      <c r="B34" s="35"/>
      <c r="C34" s="35"/>
      <c r="D34" s="35"/>
      <c r="E34" s="35"/>
      <c r="F34" s="35"/>
      <c r="G34" s="35"/>
      <c r="H34" s="36"/>
      <c r="I34" s="23">
        <v>2209329.54</v>
      </c>
      <c r="J34" s="23">
        <v>527800</v>
      </c>
      <c r="K34" s="23">
        <v>527800</v>
      </c>
      <c r="L34" s="23"/>
      <c r="M34" s="23"/>
      <c r="N34" s="23"/>
      <c r="O34" s="23"/>
      <c r="P34" s="23"/>
      <c r="Q34" s="23"/>
      <c r="R34" s="23">
        <v>1681529.54</v>
      </c>
      <c r="S34" s="23"/>
      <c r="T34" s="23"/>
      <c r="U34" s="23"/>
      <c r="V34" s="23"/>
      <c r="W34" s="23">
        <v>1681529.54</v>
      </c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showZeros="0" tabSelected="1" workbookViewId="0">
      <selection activeCell="B7" sqref="B7:B1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100" t="s">
        <v>302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"单位名称："&amp;"耿马傣族佤族自治县疾病预防控制中心"</f>
        <v>单位名称：耿马傣族佤族自治县疾病预防控制中心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303</v>
      </c>
      <c r="B4" s="47" t="s">
        <v>304</v>
      </c>
      <c r="C4" s="47" t="s">
        <v>305</v>
      </c>
      <c r="D4" s="47" t="s">
        <v>306</v>
      </c>
      <c r="E4" s="47" t="s">
        <v>307</v>
      </c>
      <c r="F4" s="54" t="s">
        <v>308</v>
      </c>
      <c r="G4" s="47" t="s">
        <v>309</v>
      </c>
      <c r="H4" s="54" t="s">
        <v>310</v>
      </c>
      <c r="I4" s="54" t="s">
        <v>311</v>
      </c>
      <c r="J4" s="47" t="s">
        <v>312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</row>
    <row r="6" ht="18.75" customHeight="1" spans="1:10">
      <c r="A6" s="33" t="s">
        <v>70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8" t="s">
        <v>294</v>
      </c>
      <c r="B7" s="21" t="s">
        <v>313</v>
      </c>
      <c r="C7" s="21" t="s">
        <v>314</v>
      </c>
      <c r="D7" s="21" t="s">
        <v>315</v>
      </c>
      <c r="E7" s="33" t="s">
        <v>316</v>
      </c>
      <c r="F7" s="21" t="s">
        <v>317</v>
      </c>
      <c r="G7" s="33" t="s">
        <v>318</v>
      </c>
      <c r="H7" s="21" t="s">
        <v>319</v>
      </c>
      <c r="I7" s="21" t="s">
        <v>320</v>
      </c>
      <c r="J7" s="33" t="s">
        <v>321</v>
      </c>
    </row>
    <row r="8" ht="18.75" customHeight="1" spans="1:10">
      <c r="A8" s="218" t="s">
        <v>294</v>
      </c>
      <c r="B8" s="21" t="s">
        <v>313</v>
      </c>
      <c r="C8" s="21" t="s">
        <v>314</v>
      </c>
      <c r="D8" s="21" t="s">
        <v>322</v>
      </c>
      <c r="E8" s="33" t="s">
        <v>323</v>
      </c>
      <c r="F8" s="21" t="s">
        <v>317</v>
      </c>
      <c r="G8" s="33" t="s">
        <v>324</v>
      </c>
      <c r="H8" s="21" t="s">
        <v>325</v>
      </c>
      <c r="I8" s="21" t="s">
        <v>320</v>
      </c>
      <c r="J8" s="33" t="s">
        <v>321</v>
      </c>
    </row>
    <row r="9" ht="18.75" customHeight="1" spans="1:10">
      <c r="A9" s="218" t="s">
        <v>294</v>
      </c>
      <c r="B9" s="21" t="s">
        <v>313</v>
      </c>
      <c r="C9" s="21" t="s">
        <v>314</v>
      </c>
      <c r="D9" s="21" t="s">
        <v>326</v>
      </c>
      <c r="E9" s="33" t="s">
        <v>327</v>
      </c>
      <c r="F9" s="21" t="s">
        <v>317</v>
      </c>
      <c r="G9" s="33" t="s">
        <v>324</v>
      </c>
      <c r="H9" s="21" t="s">
        <v>325</v>
      </c>
      <c r="I9" s="21" t="s">
        <v>320</v>
      </c>
      <c r="J9" s="33" t="s">
        <v>321</v>
      </c>
    </row>
    <row r="10" ht="18.75" customHeight="1" spans="1:10">
      <c r="A10" s="218" t="s">
        <v>294</v>
      </c>
      <c r="B10" s="21" t="s">
        <v>313</v>
      </c>
      <c r="C10" s="21" t="s">
        <v>328</v>
      </c>
      <c r="D10" s="21" t="s">
        <v>329</v>
      </c>
      <c r="E10" s="33" t="s">
        <v>330</v>
      </c>
      <c r="F10" s="21" t="s">
        <v>317</v>
      </c>
      <c r="G10" s="33" t="s">
        <v>331</v>
      </c>
      <c r="H10" s="21" t="s">
        <v>325</v>
      </c>
      <c r="I10" s="21" t="s">
        <v>332</v>
      </c>
      <c r="J10" s="33" t="s">
        <v>321</v>
      </c>
    </row>
    <row r="11" ht="18.75" customHeight="1" spans="1:10">
      <c r="A11" s="218" t="s">
        <v>294</v>
      </c>
      <c r="B11" s="21" t="s">
        <v>313</v>
      </c>
      <c r="C11" s="21" t="s">
        <v>333</v>
      </c>
      <c r="D11" s="21" t="s">
        <v>334</v>
      </c>
      <c r="E11" s="33" t="s">
        <v>334</v>
      </c>
      <c r="F11" s="21" t="s">
        <v>317</v>
      </c>
      <c r="G11" s="33" t="s">
        <v>324</v>
      </c>
      <c r="H11" s="21" t="s">
        <v>325</v>
      </c>
      <c r="I11" s="21" t="s">
        <v>320</v>
      </c>
      <c r="J11" s="33" t="s">
        <v>321</v>
      </c>
    </row>
    <row r="12" ht="18.75" customHeight="1" spans="1:10">
      <c r="A12" s="218" t="s">
        <v>276</v>
      </c>
      <c r="B12" s="21" t="s">
        <v>335</v>
      </c>
      <c r="C12" s="21" t="s">
        <v>314</v>
      </c>
      <c r="D12" s="21" t="s">
        <v>326</v>
      </c>
      <c r="E12" s="33" t="s">
        <v>336</v>
      </c>
      <c r="F12" s="21" t="s">
        <v>317</v>
      </c>
      <c r="G12" s="33" t="s">
        <v>324</v>
      </c>
      <c r="H12" s="21" t="s">
        <v>325</v>
      </c>
      <c r="I12" s="21" t="s">
        <v>320</v>
      </c>
      <c r="J12" s="33" t="s">
        <v>336</v>
      </c>
    </row>
    <row r="13" ht="18.75" customHeight="1" spans="1:10">
      <c r="A13" s="218" t="s">
        <v>276</v>
      </c>
      <c r="B13" s="21" t="s">
        <v>335</v>
      </c>
      <c r="C13" s="21" t="s">
        <v>328</v>
      </c>
      <c r="D13" s="21" t="s">
        <v>329</v>
      </c>
      <c r="E13" s="33" t="s">
        <v>337</v>
      </c>
      <c r="F13" s="21" t="s">
        <v>317</v>
      </c>
      <c r="G13" s="33" t="s">
        <v>338</v>
      </c>
      <c r="H13" s="21" t="s">
        <v>325</v>
      </c>
      <c r="I13" s="21" t="s">
        <v>320</v>
      </c>
      <c r="J13" s="33" t="s">
        <v>337</v>
      </c>
    </row>
    <row r="14" ht="18.75" customHeight="1" spans="1:10">
      <c r="A14" s="218" t="s">
        <v>276</v>
      </c>
      <c r="B14" s="21" t="s">
        <v>335</v>
      </c>
      <c r="C14" s="21" t="s">
        <v>333</v>
      </c>
      <c r="D14" s="21" t="s">
        <v>334</v>
      </c>
      <c r="E14" s="33" t="s">
        <v>334</v>
      </c>
      <c r="F14" s="21" t="s">
        <v>317</v>
      </c>
      <c r="G14" s="33" t="s">
        <v>324</v>
      </c>
      <c r="H14" s="21" t="s">
        <v>325</v>
      </c>
      <c r="I14" s="21" t="s">
        <v>320</v>
      </c>
      <c r="J14" s="33" t="s">
        <v>334</v>
      </c>
    </row>
    <row r="15" ht="18.75" customHeight="1" spans="1:10">
      <c r="A15" s="218" t="s">
        <v>290</v>
      </c>
      <c r="B15" s="21" t="s">
        <v>339</v>
      </c>
      <c r="C15" s="21" t="s">
        <v>314</v>
      </c>
      <c r="D15" s="21" t="s">
        <v>322</v>
      </c>
      <c r="E15" s="33" t="s">
        <v>340</v>
      </c>
      <c r="F15" s="21" t="s">
        <v>317</v>
      </c>
      <c r="G15" s="33" t="s">
        <v>324</v>
      </c>
      <c r="H15" s="21" t="s">
        <v>325</v>
      </c>
      <c r="I15" s="21" t="s">
        <v>320</v>
      </c>
      <c r="J15" s="33" t="s">
        <v>340</v>
      </c>
    </row>
    <row r="16" ht="18.75" customHeight="1" spans="1:10">
      <c r="A16" s="218" t="s">
        <v>290</v>
      </c>
      <c r="B16" s="21" t="s">
        <v>341</v>
      </c>
      <c r="C16" s="21" t="s">
        <v>314</v>
      </c>
      <c r="D16" s="21" t="s">
        <v>322</v>
      </c>
      <c r="E16" s="33" t="s">
        <v>342</v>
      </c>
      <c r="F16" s="21" t="s">
        <v>343</v>
      </c>
      <c r="G16" s="33" t="s">
        <v>344</v>
      </c>
      <c r="H16" s="21" t="s">
        <v>325</v>
      </c>
      <c r="I16" s="21" t="s">
        <v>320</v>
      </c>
      <c r="J16" s="33" t="s">
        <v>342</v>
      </c>
    </row>
    <row r="17" ht="18.75" customHeight="1" spans="1:10">
      <c r="A17" s="218" t="s">
        <v>290</v>
      </c>
      <c r="B17" s="21" t="s">
        <v>341</v>
      </c>
      <c r="C17" s="21" t="s">
        <v>328</v>
      </c>
      <c r="D17" s="21" t="s">
        <v>329</v>
      </c>
      <c r="E17" s="33" t="s">
        <v>345</v>
      </c>
      <c r="F17" s="21" t="s">
        <v>317</v>
      </c>
      <c r="G17" s="33" t="s">
        <v>346</v>
      </c>
      <c r="H17" s="21" t="s">
        <v>325</v>
      </c>
      <c r="I17" s="21" t="s">
        <v>332</v>
      </c>
      <c r="J17" s="33" t="s">
        <v>345</v>
      </c>
    </row>
    <row r="18" ht="18.75" customHeight="1" spans="1:10">
      <c r="A18" s="218" t="s">
        <v>290</v>
      </c>
      <c r="B18" s="21" t="s">
        <v>341</v>
      </c>
      <c r="C18" s="21" t="s">
        <v>328</v>
      </c>
      <c r="D18" s="21" t="s">
        <v>347</v>
      </c>
      <c r="E18" s="33" t="s">
        <v>348</v>
      </c>
      <c r="F18" s="21" t="s">
        <v>317</v>
      </c>
      <c r="G18" s="33" t="s">
        <v>349</v>
      </c>
      <c r="H18" s="21" t="s">
        <v>325</v>
      </c>
      <c r="I18" s="21" t="s">
        <v>332</v>
      </c>
      <c r="J18" s="33" t="s">
        <v>348</v>
      </c>
    </row>
    <row r="19" ht="18.75" customHeight="1" spans="1:10">
      <c r="A19" s="218" t="s">
        <v>290</v>
      </c>
      <c r="B19" s="21" t="s">
        <v>341</v>
      </c>
      <c r="C19" s="21" t="s">
        <v>328</v>
      </c>
      <c r="D19" s="21" t="s">
        <v>347</v>
      </c>
      <c r="E19" s="33" t="s">
        <v>350</v>
      </c>
      <c r="F19" s="21" t="s">
        <v>317</v>
      </c>
      <c r="G19" s="33" t="s">
        <v>349</v>
      </c>
      <c r="H19" s="21" t="s">
        <v>325</v>
      </c>
      <c r="I19" s="21" t="s">
        <v>332</v>
      </c>
      <c r="J19" s="33" t="s">
        <v>350</v>
      </c>
    </row>
    <row r="20" ht="18.75" customHeight="1" spans="1:10">
      <c r="A20" s="218" t="s">
        <v>290</v>
      </c>
      <c r="B20" s="21" t="s">
        <v>341</v>
      </c>
      <c r="C20" s="21" t="s">
        <v>328</v>
      </c>
      <c r="D20" s="21" t="s">
        <v>347</v>
      </c>
      <c r="E20" s="33" t="s">
        <v>351</v>
      </c>
      <c r="F20" s="21" t="s">
        <v>317</v>
      </c>
      <c r="G20" s="33" t="s">
        <v>352</v>
      </c>
      <c r="H20" s="21" t="s">
        <v>325</v>
      </c>
      <c r="I20" s="21" t="s">
        <v>332</v>
      </c>
      <c r="J20" s="33" t="s">
        <v>351</v>
      </c>
    </row>
    <row r="21" ht="18.75" customHeight="1" spans="1:10">
      <c r="A21" s="218" t="s">
        <v>290</v>
      </c>
      <c r="B21" s="21" t="s">
        <v>341</v>
      </c>
      <c r="C21" s="21" t="s">
        <v>333</v>
      </c>
      <c r="D21" s="21" t="s">
        <v>334</v>
      </c>
      <c r="E21" s="33" t="s">
        <v>353</v>
      </c>
      <c r="F21" s="21" t="s">
        <v>317</v>
      </c>
      <c r="G21" s="33" t="s">
        <v>324</v>
      </c>
      <c r="H21" s="21" t="s">
        <v>325</v>
      </c>
      <c r="I21" s="21" t="s">
        <v>320</v>
      </c>
      <c r="J21" s="33" t="s">
        <v>353</v>
      </c>
    </row>
    <row r="22" ht="18.75" customHeight="1" spans="1:10">
      <c r="A22" s="218" t="s">
        <v>271</v>
      </c>
      <c r="B22" s="21" t="s">
        <v>271</v>
      </c>
      <c r="C22" s="21" t="s">
        <v>314</v>
      </c>
      <c r="D22" s="21" t="s">
        <v>315</v>
      </c>
      <c r="E22" s="33" t="s">
        <v>354</v>
      </c>
      <c r="F22" s="21" t="s">
        <v>317</v>
      </c>
      <c r="G22" s="33" t="s">
        <v>355</v>
      </c>
      <c r="H22" s="21" t="s">
        <v>356</v>
      </c>
      <c r="I22" s="21" t="s">
        <v>320</v>
      </c>
      <c r="J22" s="33" t="s">
        <v>271</v>
      </c>
    </row>
    <row r="23" ht="18.75" customHeight="1" spans="1:10">
      <c r="A23" s="218" t="s">
        <v>271</v>
      </c>
      <c r="B23" s="21" t="s">
        <v>271</v>
      </c>
      <c r="C23" s="21" t="s">
        <v>328</v>
      </c>
      <c r="D23" s="21" t="s">
        <v>329</v>
      </c>
      <c r="E23" s="33" t="s">
        <v>357</v>
      </c>
      <c r="F23" s="21" t="s">
        <v>317</v>
      </c>
      <c r="G23" s="33" t="s">
        <v>324</v>
      </c>
      <c r="H23" s="21" t="s">
        <v>325</v>
      </c>
      <c r="I23" s="21" t="s">
        <v>320</v>
      </c>
      <c r="J23" s="33" t="s">
        <v>357</v>
      </c>
    </row>
    <row r="24" ht="18.75" customHeight="1" spans="1:10">
      <c r="A24" s="218" t="s">
        <v>271</v>
      </c>
      <c r="B24" s="21" t="s">
        <v>271</v>
      </c>
      <c r="C24" s="21" t="s">
        <v>333</v>
      </c>
      <c r="D24" s="21" t="s">
        <v>334</v>
      </c>
      <c r="E24" s="33" t="s">
        <v>358</v>
      </c>
      <c r="F24" s="21" t="s">
        <v>317</v>
      </c>
      <c r="G24" s="33" t="s">
        <v>324</v>
      </c>
      <c r="H24" s="21" t="s">
        <v>325</v>
      </c>
      <c r="I24" s="21" t="s">
        <v>320</v>
      </c>
      <c r="J24" s="33" t="s">
        <v>358</v>
      </c>
    </row>
    <row r="25" ht="18.75" customHeight="1" spans="1:10">
      <c r="A25" s="218" t="s">
        <v>292</v>
      </c>
      <c r="B25" s="21" t="s">
        <v>359</v>
      </c>
      <c r="C25" s="21" t="s">
        <v>314</v>
      </c>
      <c r="D25" s="21" t="s">
        <v>315</v>
      </c>
      <c r="E25" s="33" t="s">
        <v>360</v>
      </c>
      <c r="F25" s="21" t="s">
        <v>317</v>
      </c>
      <c r="G25" s="33" t="s">
        <v>361</v>
      </c>
      <c r="H25" s="21" t="s">
        <v>356</v>
      </c>
      <c r="I25" s="21" t="s">
        <v>320</v>
      </c>
      <c r="J25" s="33" t="s">
        <v>362</v>
      </c>
    </row>
    <row r="26" ht="18.75" customHeight="1" spans="1:10">
      <c r="A26" s="218" t="s">
        <v>292</v>
      </c>
      <c r="B26" s="21" t="s">
        <v>359</v>
      </c>
      <c r="C26" s="21" t="s">
        <v>314</v>
      </c>
      <c r="D26" s="21" t="s">
        <v>322</v>
      </c>
      <c r="E26" s="33" t="s">
        <v>363</v>
      </c>
      <c r="F26" s="21" t="s">
        <v>317</v>
      </c>
      <c r="G26" s="33" t="s">
        <v>324</v>
      </c>
      <c r="H26" s="21" t="s">
        <v>325</v>
      </c>
      <c r="I26" s="21" t="s">
        <v>320</v>
      </c>
      <c r="J26" s="33" t="s">
        <v>362</v>
      </c>
    </row>
    <row r="27" ht="18.75" customHeight="1" spans="1:10">
      <c r="A27" s="218" t="s">
        <v>292</v>
      </c>
      <c r="B27" s="21" t="s">
        <v>359</v>
      </c>
      <c r="C27" s="21" t="s">
        <v>314</v>
      </c>
      <c r="D27" s="21" t="s">
        <v>326</v>
      </c>
      <c r="E27" s="33" t="s">
        <v>364</v>
      </c>
      <c r="F27" s="21" t="s">
        <v>317</v>
      </c>
      <c r="G27" s="33" t="s">
        <v>324</v>
      </c>
      <c r="H27" s="21" t="s">
        <v>325</v>
      </c>
      <c r="I27" s="21" t="s">
        <v>320</v>
      </c>
      <c r="J27" s="33" t="s">
        <v>362</v>
      </c>
    </row>
    <row r="28" ht="18.75" customHeight="1" spans="1:10">
      <c r="A28" s="218" t="s">
        <v>292</v>
      </c>
      <c r="B28" s="21" t="s">
        <v>359</v>
      </c>
      <c r="C28" s="21" t="s">
        <v>328</v>
      </c>
      <c r="D28" s="21" t="s">
        <v>329</v>
      </c>
      <c r="E28" s="33" t="s">
        <v>365</v>
      </c>
      <c r="F28" s="21" t="s">
        <v>317</v>
      </c>
      <c r="G28" s="33" t="s">
        <v>338</v>
      </c>
      <c r="H28" s="21" t="s">
        <v>325</v>
      </c>
      <c r="I28" s="21" t="s">
        <v>332</v>
      </c>
      <c r="J28" s="33" t="s">
        <v>362</v>
      </c>
    </row>
    <row r="29" ht="18.75" customHeight="1" spans="1:10">
      <c r="A29" s="218" t="s">
        <v>292</v>
      </c>
      <c r="B29" s="21" t="s">
        <v>359</v>
      </c>
      <c r="C29" s="21" t="s">
        <v>333</v>
      </c>
      <c r="D29" s="21" t="s">
        <v>334</v>
      </c>
      <c r="E29" s="33" t="s">
        <v>334</v>
      </c>
      <c r="F29" s="21" t="s">
        <v>317</v>
      </c>
      <c r="G29" s="33" t="s">
        <v>324</v>
      </c>
      <c r="H29" s="21" t="s">
        <v>325</v>
      </c>
      <c r="I29" s="21" t="s">
        <v>320</v>
      </c>
      <c r="J29" s="33" t="s">
        <v>362</v>
      </c>
    </row>
    <row r="30" ht="18.75" customHeight="1" spans="1:10">
      <c r="A30" s="218" t="s">
        <v>298</v>
      </c>
      <c r="B30" s="21" t="s">
        <v>366</v>
      </c>
      <c r="C30" s="21" t="s">
        <v>314</v>
      </c>
      <c r="D30" s="21" t="s">
        <v>315</v>
      </c>
      <c r="E30" s="33" t="s">
        <v>367</v>
      </c>
      <c r="F30" s="21" t="s">
        <v>317</v>
      </c>
      <c r="G30" s="33" t="s">
        <v>318</v>
      </c>
      <c r="H30" s="21" t="s">
        <v>368</v>
      </c>
      <c r="I30" s="21" t="s">
        <v>320</v>
      </c>
      <c r="J30" s="33" t="s">
        <v>369</v>
      </c>
    </row>
    <row r="31" ht="18.75" customHeight="1" spans="1:10">
      <c r="A31" s="218" t="s">
        <v>298</v>
      </c>
      <c r="B31" s="21" t="s">
        <v>366</v>
      </c>
      <c r="C31" s="21" t="s">
        <v>314</v>
      </c>
      <c r="D31" s="21" t="s">
        <v>322</v>
      </c>
      <c r="E31" s="33" t="s">
        <v>370</v>
      </c>
      <c r="F31" s="21" t="s">
        <v>317</v>
      </c>
      <c r="G31" s="33" t="s">
        <v>324</v>
      </c>
      <c r="H31" s="21" t="s">
        <v>325</v>
      </c>
      <c r="I31" s="21" t="s">
        <v>320</v>
      </c>
      <c r="J31" s="33" t="s">
        <v>369</v>
      </c>
    </row>
    <row r="32" ht="18.75" customHeight="1" spans="1:10">
      <c r="A32" s="218" t="s">
        <v>298</v>
      </c>
      <c r="B32" s="21" t="s">
        <v>366</v>
      </c>
      <c r="C32" s="21" t="s">
        <v>314</v>
      </c>
      <c r="D32" s="21" t="s">
        <v>326</v>
      </c>
      <c r="E32" s="33" t="s">
        <v>364</v>
      </c>
      <c r="F32" s="21" t="s">
        <v>317</v>
      </c>
      <c r="G32" s="33" t="s">
        <v>324</v>
      </c>
      <c r="H32" s="21" t="s">
        <v>325</v>
      </c>
      <c r="I32" s="21" t="s">
        <v>320</v>
      </c>
      <c r="J32" s="33" t="s">
        <v>369</v>
      </c>
    </row>
    <row r="33" ht="18.75" customHeight="1" spans="1:10">
      <c r="A33" s="218" t="s">
        <v>298</v>
      </c>
      <c r="B33" s="21" t="s">
        <v>366</v>
      </c>
      <c r="C33" s="21" t="s">
        <v>328</v>
      </c>
      <c r="D33" s="21" t="s">
        <v>329</v>
      </c>
      <c r="E33" s="33" t="s">
        <v>371</v>
      </c>
      <c r="F33" s="21" t="s">
        <v>317</v>
      </c>
      <c r="G33" s="33" t="s">
        <v>338</v>
      </c>
      <c r="H33" s="21" t="s">
        <v>325</v>
      </c>
      <c r="I33" s="21" t="s">
        <v>332</v>
      </c>
      <c r="J33" s="33" t="s">
        <v>369</v>
      </c>
    </row>
    <row r="34" ht="18.75" customHeight="1" spans="1:10">
      <c r="A34" s="218" t="s">
        <v>298</v>
      </c>
      <c r="B34" s="21" t="s">
        <v>366</v>
      </c>
      <c r="C34" s="21" t="s">
        <v>333</v>
      </c>
      <c r="D34" s="21" t="s">
        <v>334</v>
      </c>
      <c r="E34" s="33" t="s">
        <v>334</v>
      </c>
      <c r="F34" s="21" t="s">
        <v>317</v>
      </c>
      <c r="G34" s="33" t="s">
        <v>324</v>
      </c>
      <c r="H34" s="21" t="s">
        <v>325</v>
      </c>
      <c r="I34" s="21" t="s">
        <v>320</v>
      </c>
      <c r="J34" s="33" t="s">
        <v>369</v>
      </c>
    </row>
    <row r="35" ht="18.75" customHeight="1" spans="1:10">
      <c r="A35" s="218" t="s">
        <v>274</v>
      </c>
      <c r="B35" s="21" t="s">
        <v>372</v>
      </c>
      <c r="C35" s="21" t="s">
        <v>314</v>
      </c>
      <c r="D35" s="21" t="s">
        <v>315</v>
      </c>
      <c r="E35" s="33" t="s">
        <v>373</v>
      </c>
      <c r="F35" s="21" t="s">
        <v>317</v>
      </c>
      <c r="G35" s="33" t="s">
        <v>374</v>
      </c>
      <c r="H35" s="21" t="s">
        <v>375</v>
      </c>
      <c r="I35" s="21" t="s">
        <v>320</v>
      </c>
      <c r="J35" s="33" t="s">
        <v>373</v>
      </c>
    </row>
    <row r="36" ht="18.75" customHeight="1" spans="1:10">
      <c r="A36" s="218" t="s">
        <v>274</v>
      </c>
      <c r="B36" s="21" t="s">
        <v>372</v>
      </c>
      <c r="C36" s="21" t="s">
        <v>328</v>
      </c>
      <c r="D36" s="21" t="s">
        <v>329</v>
      </c>
      <c r="E36" s="33" t="s">
        <v>376</v>
      </c>
      <c r="F36" s="21" t="s">
        <v>317</v>
      </c>
      <c r="G36" s="33" t="s">
        <v>338</v>
      </c>
      <c r="H36" s="21" t="s">
        <v>325</v>
      </c>
      <c r="I36" s="21" t="s">
        <v>332</v>
      </c>
      <c r="J36" s="33" t="s">
        <v>376</v>
      </c>
    </row>
    <row r="37" ht="18.75" customHeight="1" spans="1:10">
      <c r="A37" s="218" t="s">
        <v>274</v>
      </c>
      <c r="B37" s="21" t="s">
        <v>372</v>
      </c>
      <c r="C37" s="21" t="s">
        <v>333</v>
      </c>
      <c r="D37" s="21" t="s">
        <v>334</v>
      </c>
      <c r="E37" s="33" t="s">
        <v>334</v>
      </c>
      <c r="F37" s="21" t="s">
        <v>317</v>
      </c>
      <c r="G37" s="33" t="s">
        <v>324</v>
      </c>
      <c r="H37" s="21" t="s">
        <v>325</v>
      </c>
      <c r="I37" s="21" t="s">
        <v>320</v>
      </c>
      <c r="J37" s="33" t="s">
        <v>334</v>
      </c>
    </row>
    <row r="38" ht="18.75" customHeight="1" spans="1:10">
      <c r="A38" s="218" t="s">
        <v>300</v>
      </c>
      <c r="B38" s="21" t="s">
        <v>377</v>
      </c>
      <c r="C38" s="21" t="s">
        <v>314</v>
      </c>
      <c r="D38" s="21" t="s">
        <v>315</v>
      </c>
      <c r="E38" s="33" t="s">
        <v>378</v>
      </c>
      <c r="F38" s="21" t="s">
        <v>317</v>
      </c>
      <c r="G38" s="33" t="s">
        <v>146</v>
      </c>
      <c r="H38" s="21" t="s">
        <v>379</v>
      </c>
      <c r="I38" s="21" t="s">
        <v>320</v>
      </c>
      <c r="J38" s="33" t="s">
        <v>378</v>
      </c>
    </row>
    <row r="39" ht="18.75" customHeight="1" spans="1:10">
      <c r="A39" s="218" t="s">
        <v>300</v>
      </c>
      <c r="B39" s="21" t="s">
        <v>377</v>
      </c>
      <c r="C39" s="21" t="s">
        <v>328</v>
      </c>
      <c r="D39" s="21" t="s">
        <v>329</v>
      </c>
      <c r="E39" s="33" t="s">
        <v>380</v>
      </c>
      <c r="F39" s="21" t="s">
        <v>317</v>
      </c>
      <c r="G39" s="33" t="s">
        <v>338</v>
      </c>
      <c r="H39" s="21" t="s">
        <v>325</v>
      </c>
      <c r="I39" s="21" t="s">
        <v>320</v>
      </c>
      <c r="J39" s="33" t="s">
        <v>380</v>
      </c>
    </row>
    <row r="40" ht="18.75" customHeight="1" spans="1:10">
      <c r="A40" s="218" t="s">
        <v>300</v>
      </c>
      <c r="B40" s="21" t="s">
        <v>377</v>
      </c>
      <c r="C40" s="21" t="s">
        <v>333</v>
      </c>
      <c r="D40" s="21" t="s">
        <v>334</v>
      </c>
      <c r="E40" s="33" t="s">
        <v>334</v>
      </c>
      <c r="F40" s="21" t="s">
        <v>317</v>
      </c>
      <c r="G40" s="33" t="s">
        <v>324</v>
      </c>
      <c r="H40" s="21" t="s">
        <v>325</v>
      </c>
      <c r="I40" s="21" t="s">
        <v>320</v>
      </c>
      <c r="J40" s="33" t="s">
        <v>334</v>
      </c>
    </row>
  </sheetData>
  <mergeCells count="18">
    <mergeCell ref="A2:J2"/>
    <mergeCell ref="A3:H3"/>
    <mergeCell ref="A7:A11"/>
    <mergeCell ref="A12:A14"/>
    <mergeCell ref="A15:A21"/>
    <mergeCell ref="A22:A24"/>
    <mergeCell ref="A25:A29"/>
    <mergeCell ref="A30:A34"/>
    <mergeCell ref="A35:A37"/>
    <mergeCell ref="A38:A40"/>
    <mergeCell ref="B7:B11"/>
    <mergeCell ref="B12:B14"/>
    <mergeCell ref="B15:B21"/>
    <mergeCell ref="B22:B24"/>
    <mergeCell ref="B25:B29"/>
    <mergeCell ref="B30:B34"/>
    <mergeCell ref="B35:B37"/>
    <mergeCell ref="B38:B4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6" sqref="B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3">
        <v>1</v>
      </c>
      <c r="B1" s="114">
        <v>0</v>
      </c>
      <c r="C1" s="113">
        <v>1</v>
      </c>
      <c r="D1" s="115"/>
      <c r="E1" s="115"/>
      <c r="F1" s="40" t="s">
        <v>381</v>
      </c>
    </row>
    <row r="2" ht="32.25" customHeight="1" spans="1:6">
      <c r="A2" s="116" t="str">
        <f>"2025"&amp;"年部门政府性基金预算支出预算表"</f>
        <v>2025年部门政府性基金预算支出预算表</v>
      </c>
      <c r="B2" s="117" t="s">
        <v>382</v>
      </c>
      <c r="C2" s="118"/>
      <c r="D2" s="119"/>
      <c r="E2" s="119"/>
      <c r="F2" s="119"/>
    </row>
    <row r="3" ht="18.75" customHeight="1" spans="1:6">
      <c r="A3" s="7" t="str">
        <f>"单位名称："&amp;"耿马傣族佤族自治县疾病预防控制中心"</f>
        <v>单位名称：耿马傣族佤族自治县疾病预防控制中心</v>
      </c>
      <c r="B3" s="7" t="s">
        <v>383</v>
      </c>
      <c r="C3" s="113"/>
      <c r="D3" s="115"/>
      <c r="E3" s="115"/>
      <c r="F3" s="40" t="s">
        <v>1</v>
      </c>
    </row>
    <row r="4" ht="18.75" customHeight="1" spans="1:6">
      <c r="A4" s="120" t="s">
        <v>175</v>
      </c>
      <c r="B4" s="121" t="s">
        <v>72</v>
      </c>
      <c r="C4" s="122" t="s">
        <v>73</v>
      </c>
      <c r="D4" s="13" t="s">
        <v>384</v>
      </c>
      <c r="E4" s="13"/>
      <c r="F4" s="14"/>
    </row>
    <row r="5" ht="18.75" customHeight="1" spans="1:6">
      <c r="A5" s="123"/>
      <c r="B5" s="124"/>
      <c r="C5" s="110"/>
      <c r="D5" s="109" t="s">
        <v>55</v>
      </c>
      <c r="E5" s="109" t="s">
        <v>74</v>
      </c>
      <c r="F5" s="109" t="s">
        <v>75</v>
      </c>
    </row>
    <row r="6" ht="18.75" customHeight="1" spans="1:6">
      <c r="A6" s="123">
        <v>1</v>
      </c>
      <c r="B6" s="125" t="s">
        <v>146</v>
      </c>
      <c r="C6" s="110">
        <v>3</v>
      </c>
      <c r="D6" s="109">
        <v>4</v>
      </c>
      <c r="E6" s="109">
        <v>5</v>
      </c>
      <c r="F6" s="109">
        <v>6</v>
      </c>
    </row>
    <row r="7" ht="18.75" customHeight="1" spans="1:6">
      <c r="A7" s="126"/>
      <c r="B7" s="96"/>
      <c r="C7" s="96"/>
      <c r="D7" s="23"/>
      <c r="E7" s="23"/>
      <c r="F7" s="23"/>
    </row>
    <row r="8" ht="18.75" customHeight="1" spans="1:6">
      <c r="A8" s="126"/>
      <c r="B8" s="96"/>
      <c r="C8" s="96"/>
      <c r="D8" s="23"/>
      <c r="E8" s="23"/>
      <c r="F8" s="23"/>
    </row>
    <row r="9" ht="18.75" customHeight="1" spans="1:6">
      <c r="A9" s="127" t="s">
        <v>104</v>
      </c>
      <c r="B9" s="128" t="s">
        <v>104</v>
      </c>
      <c r="C9" s="129" t="s">
        <v>104</v>
      </c>
      <c r="D9" s="23"/>
      <c r="E9" s="23"/>
      <c r="F9" s="23"/>
    </row>
    <row r="10" customHeight="1" spans="1:3">
      <c r="A10" s="37" t="s">
        <v>385</v>
      </c>
      <c r="B10" s="38"/>
      <c r="C10" s="3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9"/>
      <c r="P1" s="39"/>
      <c r="Q1" s="40" t="s">
        <v>386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"单位名称："&amp;"耿马傣族佤族自治县疾病预防控制中心"</f>
        <v>单位名称：耿马傣族佤族自治县疾病预防控制中心</v>
      </c>
      <c r="B3" s="108"/>
      <c r="C3" s="108"/>
      <c r="D3" s="108"/>
      <c r="E3" s="108"/>
      <c r="F3" s="108"/>
      <c r="G3" s="108"/>
      <c r="H3" s="108"/>
      <c r="I3" s="108"/>
      <c r="J3" s="108"/>
      <c r="O3" s="64"/>
      <c r="P3" s="64"/>
      <c r="Q3" s="40" t="s">
        <v>167</v>
      </c>
    </row>
    <row r="4" ht="18.75" customHeight="1" spans="1:17">
      <c r="A4" s="11" t="s">
        <v>387</v>
      </c>
      <c r="B4" s="86" t="s">
        <v>388</v>
      </c>
      <c r="C4" s="86" t="s">
        <v>389</v>
      </c>
      <c r="D4" s="86" t="s">
        <v>390</v>
      </c>
      <c r="E4" s="86" t="s">
        <v>391</v>
      </c>
      <c r="F4" s="86" t="s">
        <v>392</v>
      </c>
      <c r="G4" s="45" t="s">
        <v>182</v>
      </c>
      <c r="H4" s="45"/>
      <c r="I4" s="45"/>
      <c r="J4" s="45"/>
      <c r="K4" s="88"/>
      <c r="L4" s="45"/>
      <c r="M4" s="45"/>
      <c r="N4" s="45"/>
      <c r="O4" s="103"/>
      <c r="P4" s="88"/>
      <c r="Q4" s="46"/>
    </row>
    <row r="5" ht="18.75" customHeight="1" spans="1:17">
      <c r="A5" s="16"/>
      <c r="B5" s="89"/>
      <c r="C5" s="89"/>
      <c r="D5" s="89"/>
      <c r="E5" s="89"/>
      <c r="F5" s="89"/>
      <c r="G5" s="89" t="s">
        <v>55</v>
      </c>
      <c r="H5" s="89" t="s">
        <v>58</v>
      </c>
      <c r="I5" s="89" t="s">
        <v>393</v>
      </c>
      <c r="J5" s="89" t="s">
        <v>394</v>
      </c>
      <c r="K5" s="90" t="s">
        <v>395</v>
      </c>
      <c r="L5" s="104" t="s">
        <v>77</v>
      </c>
      <c r="M5" s="104"/>
      <c r="N5" s="104"/>
      <c r="O5" s="105"/>
      <c r="P5" s="106"/>
      <c r="Q5" s="91"/>
    </row>
    <row r="6" ht="30" customHeight="1" spans="1:17">
      <c r="A6" s="18"/>
      <c r="B6" s="91"/>
      <c r="C6" s="91"/>
      <c r="D6" s="91"/>
      <c r="E6" s="91"/>
      <c r="F6" s="91"/>
      <c r="G6" s="91"/>
      <c r="H6" s="91" t="s">
        <v>57</v>
      </c>
      <c r="I6" s="91"/>
      <c r="J6" s="91"/>
      <c r="K6" s="92"/>
      <c r="L6" s="91" t="s">
        <v>57</v>
      </c>
      <c r="M6" s="91" t="s">
        <v>64</v>
      </c>
      <c r="N6" s="91" t="s">
        <v>190</v>
      </c>
      <c r="O6" s="107" t="s">
        <v>66</v>
      </c>
      <c r="P6" s="92" t="s">
        <v>67</v>
      </c>
      <c r="Q6" s="91" t="s">
        <v>68</v>
      </c>
    </row>
    <row r="7" ht="18.75" customHeight="1" spans="1:17">
      <c r="A7" s="32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</row>
    <row r="8" ht="18.75" customHeight="1" spans="1:17">
      <c r="A8" s="94" t="s">
        <v>70</v>
      </c>
      <c r="B8" s="95"/>
      <c r="C8" s="95"/>
      <c r="D8" s="95"/>
      <c r="E8" s="111"/>
      <c r="F8" s="23">
        <v>130400</v>
      </c>
      <c r="G8" s="23">
        <v>330400</v>
      </c>
      <c r="H8" s="23">
        <v>6000</v>
      </c>
      <c r="I8" s="23"/>
      <c r="J8" s="23"/>
      <c r="K8" s="23"/>
      <c r="L8" s="23">
        <v>324400</v>
      </c>
      <c r="M8" s="23"/>
      <c r="N8" s="23"/>
      <c r="O8" s="23"/>
      <c r="P8" s="23"/>
      <c r="Q8" s="23">
        <v>324400</v>
      </c>
    </row>
    <row r="9" ht="18.75" customHeight="1" spans="1:17">
      <c r="A9" s="94" t="str">
        <f>"    "&amp;"一般公用经费"</f>
        <v>    一般公用经费</v>
      </c>
      <c r="B9" s="95" t="s">
        <v>396</v>
      </c>
      <c r="C9" s="95" t="s">
        <v>397</v>
      </c>
      <c r="D9" s="95" t="s">
        <v>356</v>
      </c>
      <c r="E9" s="112">
        <v>1</v>
      </c>
      <c r="F9" s="23">
        <v>6000</v>
      </c>
      <c r="G9" s="23">
        <v>6000</v>
      </c>
      <c r="H9" s="23">
        <v>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94" t="str">
        <f>"    "&amp;"艾滋病防治科办公椅资产采购经费"</f>
        <v>    艾滋病防治科办公椅资产采购经费</v>
      </c>
      <c r="B10" s="95" t="s">
        <v>398</v>
      </c>
      <c r="C10" s="95" t="s">
        <v>399</v>
      </c>
      <c r="D10" s="95" t="s">
        <v>356</v>
      </c>
      <c r="E10" s="112">
        <v>8</v>
      </c>
      <c r="F10" s="23">
        <v>6400</v>
      </c>
      <c r="G10" s="23">
        <v>6400</v>
      </c>
      <c r="H10" s="23"/>
      <c r="I10" s="23"/>
      <c r="J10" s="23"/>
      <c r="K10" s="23"/>
      <c r="L10" s="23">
        <v>6400</v>
      </c>
      <c r="M10" s="23"/>
      <c r="N10" s="23"/>
      <c r="O10" s="23"/>
      <c r="P10" s="23"/>
      <c r="Q10" s="23">
        <v>6400</v>
      </c>
    </row>
    <row r="11" ht="18.75" customHeight="1" spans="1:17">
      <c r="A11" s="94" t="str">
        <f>"    "&amp;"单位基本户自有资金经费"</f>
        <v>    单位基本户自有资金经费</v>
      </c>
      <c r="B11" s="95" t="s">
        <v>400</v>
      </c>
      <c r="C11" s="95" t="s">
        <v>401</v>
      </c>
      <c r="D11" s="95" t="s">
        <v>356</v>
      </c>
      <c r="E11" s="112">
        <v>1</v>
      </c>
      <c r="F11" s="23"/>
      <c r="G11" s="23">
        <v>80000</v>
      </c>
      <c r="H11" s="23"/>
      <c r="I11" s="23"/>
      <c r="J11" s="23"/>
      <c r="K11" s="23"/>
      <c r="L11" s="23">
        <v>80000</v>
      </c>
      <c r="M11" s="23"/>
      <c r="N11" s="23"/>
      <c r="O11" s="23"/>
      <c r="P11" s="23"/>
      <c r="Q11" s="23">
        <v>80000</v>
      </c>
    </row>
    <row r="12" ht="18.75" customHeight="1" spans="1:17">
      <c r="A12" s="94" t="str">
        <f>"    "&amp;"单位基本户自有资金经费"</f>
        <v>    单位基本户自有资金经费</v>
      </c>
      <c r="B12" s="95" t="s">
        <v>402</v>
      </c>
      <c r="C12" s="95" t="s">
        <v>403</v>
      </c>
      <c r="D12" s="95" t="s">
        <v>356</v>
      </c>
      <c r="E12" s="112">
        <v>1</v>
      </c>
      <c r="F12" s="23"/>
      <c r="G12" s="23">
        <v>100000</v>
      </c>
      <c r="H12" s="23"/>
      <c r="I12" s="23"/>
      <c r="J12" s="23"/>
      <c r="K12" s="23"/>
      <c r="L12" s="23">
        <v>100000</v>
      </c>
      <c r="M12" s="23"/>
      <c r="N12" s="23"/>
      <c r="O12" s="23"/>
      <c r="P12" s="23"/>
      <c r="Q12" s="23">
        <v>100000</v>
      </c>
    </row>
    <row r="13" ht="18.75" customHeight="1" spans="1:17">
      <c r="A13" s="94" t="str">
        <f>"    "&amp;"单位基本户自有资金经费"</f>
        <v>    单位基本户自有资金经费</v>
      </c>
      <c r="B13" s="95" t="s">
        <v>404</v>
      </c>
      <c r="C13" s="95" t="s">
        <v>404</v>
      </c>
      <c r="D13" s="95" t="s">
        <v>356</v>
      </c>
      <c r="E13" s="112">
        <v>1</v>
      </c>
      <c r="F13" s="23">
        <v>100000</v>
      </c>
      <c r="G13" s="23">
        <v>100000</v>
      </c>
      <c r="H13" s="23"/>
      <c r="I13" s="23"/>
      <c r="J13" s="23"/>
      <c r="K13" s="23"/>
      <c r="L13" s="23">
        <v>100000</v>
      </c>
      <c r="M13" s="23"/>
      <c r="N13" s="23"/>
      <c r="O13" s="23"/>
      <c r="P13" s="23"/>
      <c r="Q13" s="23">
        <v>100000</v>
      </c>
    </row>
    <row r="14" ht="18.75" customHeight="1" spans="1:17">
      <c r="A14" s="94" t="str">
        <f>"    "&amp;"单位基本户自有资金经费"</f>
        <v>    单位基本户自有资金经费</v>
      </c>
      <c r="B14" s="95" t="s">
        <v>405</v>
      </c>
      <c r="C14" s="95" t="s">
        <v>406</v>
      </c>
      <c r="D14" s="95" t="s">
        <v>356</v>
      </c>
      <c r="E14" s="112">
        <v>1</v>
      </c>
      <c r="F14" s="23"/>
      <c r="G14" s="23">
        <v>20000</v>
      </c>
      <c r="H14" s="23"/>
      <c r="I14" s="23"/>
      <c r="J14" s="23"/>
      <c r="K14" s="23"/>
      <c r="L14" s="23">
        <v>20000</v>
      </c>
      <c r="M14" s="23"/>
      <c r="N14" s="23"/>
      <c r="O14" s="23"/>
      <c r="P14" s="23"/>
      <c r="Q14" s="23">
        <v>20000</v>
      </c>
    </row>
    <row r="15" ht="18.75" customHeight="1" spans="1:17">
      <c r="A15" s="94" t="str">
        <f>"    "&amp;"急传科2025年笔记本电脑资产采购经费"</f>
        <v>    急传科2025年笔记本电脑资产采购经费</v>
      </c>
      <c r="B15" s="95" t="s">
        <v>407</v>
      </c>
      <c r="C15" s="95" t="s">
        <v>408</v>
      </c>
      <c r="D15" s="95" t="s">
        <v>356</v>
      </c>
      <c r="E15" s="112">
        <v>2</v>
      </c>
      <c r="F15" s="23">
        <v>18000</v>
      </c>
      <c r="G15" s="23">
        <v>18000</v>
      </c>
      <c r="H15" s="23"/>
      <c r="I15" s="23"/>
      <c r="J15" s="23"/>
      <c r="K15" s="23"/>
      <c r="L15" s="23">
        <v>18000</v>
      </c>
      <c r="M15" s="23"/>
      <c r="N15" s="23"/>
      <c r="O15" s="23"/>
      <c r="P15" s="23"/>
      <c r="Q15" s="23">
        <v>18000</v>
      </c>
    </row>
    <row r="16" ht="18.75" customHeight="1" spans="1:17">
      <c r="A16" s="97" t="s">
        <v>104</v>
      </c>
      <c r="B16" s="98"/>
      <c r="C16" s="98"/>
      <c r="D16" s="98"/>
      <c r="E16" s="111"/>
      <c r="F16" s="23">
        <v>130400</v>
      </c>
      <c r="G16" s="23">
        <v>330400</v>
      </c>
      <c r="H16" s="23">
        <v>6000</v>
      </c>
      <c r="I16" s="23"/>
      <c r="J16" s="23"/>
      <c r="K16" s="23"/>
      <c r="L16" s="23">
        <v>324400</v>
      </c>
      <c r="M16" s="23"/>
      <c r="N16" s="23"/>
      <c r="O16" s="23"/>
      <c r="P16" s="23"/>
      <c r="Q16" s="23">
        <v>324400</v>
      </c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B17" sqref="B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81"/>
      <c r="D1" s="63"/>
      <c r="E1" s="63"/>
      <c r="F1" s="63"/>
      <c r="G1" s="63"/>
      <c r="H1" s="82"/>
      <c r="I1" s="63"/>
      <c r="J1" s="63"/>
      <c r="K1" s="63"/>
      <c r="L1" s="39"/>
      <c r="M1" s="100"/>
      <c r="N1" s="101" t="s">
        <v>409</v>
      </c>
    </row>
    <row r="2" ht="34.5" customHeight="1" spans="1:14">
      <c r="A2" s="41" t="str">
        <f>"2025"&amp;"年部门政府购买服务预算表"</f>
        <v>2025年部门政府购买服务预算表</v>
      </c>
      <c r="B2" s="83"/>
      <c r="C2" s="52"/>
      <c r="D2" s="83"/>
      <c r="E2" s="83"/>
      <c r="F2" s="83"/>
      <c r="G2" s="83"/>
      <c r="H2" s="84"/>
      <c r="I2" s="83"/>
      <c r="J2" s="83"/>
      <c r="K2" s="83"/>
      <c r="L2" s="52"/>
      <c r="M2" s="84"/>
      <c r="N2" s="83"/>
    </row>
    <row r="3" ht="18.75" customHeight="1" spans="1:14">
      <c r="A3" s="60" t="str">
        <f>"单位名称："&amp;"耿马傣族佤族自治县疾病预防控制中心"</f>
        <v>单位名称：耿马傣族佤族自治县疾病预防控制中心</v>
      </c>
      <c r="B3" s="61"/>
      <c r="C3" s="85"/>
      <c r="D3" s="61"/>
      <c r="E3" s="61"/>
      <c r="F3" s="61"/>
      <c r="G3" s="61"/>
      <c r="H3" s="82"/>
      <c r="I3" s="63"/>
      <c r="J3" s="63"/>
      <c r="K3" s="63"/>
      <c r="L3" s="64"/>
      <c r="M3" s="102"/>
      <c r="N3" s="101" t="s">
        <v>167</v>
      </c>
    </row>
    <row r="4" ht="18.75" customHeight="1" spans="1:14">
      <c r="A4" s="11" t="s">
        <v>387</v>
      </c>
      <c r="B4" s="86" t="s">
        <v>410</v>
      </c>
      <c r="C4" s="87" t="s">
        <v>411</v>
      </c>
      <c r="D4" s="45" t="s">
        <v>182</v>
      </c>
      <c r="E4" s="45"/>
      <c r="F4" s="45"/>
      <c r="G4" s="45"/>
      <c r="H4" s="88"/>
      <c r="I4" s="45"/>
      <c r="J4" s="45"/>
      <c r="K4" s="45"/>
      <c r="L4" s="103"/>
      <c r="M4" s="88"/>
      <c r="N4" s="46"/>
    </row>
    <row r="5" ht="18.75" customHeight="1" spans="1:14">
      <c r="A5" s="16"/>
      <c r="B5" s="89"/>
      <c r="C5" s="90"/>
      <c r="D5" s="89" t="s">
        <v>55</v>
      </c>
      <c r="E5" s="89" t="s">
        <v>58</v>
      </c>
      <c r="F5" s="89" t="s">
        <v>393</v>
      </c>
      <c r="G5" s="89" t="s">
        <v>394</v>
      </c>
      <c r="H5" s="90" t="s">
        <v>395</v>
      </c>
      <c r="I5" s="104" t="s">
        <v>77</v>
      </c>
      <c r="J5" s="104"/>
      <c r="K5" s="104"/>
      <c r="L5" s="105"/>
      <c r="M5" s="106"/>
      <c r="N5" s="91"/>
    </row>
    <row r="6" ht="26.25" customHeight="1" spans="1:14">
      <c r="A6" s="18"/>
      <c r="B6" s="91"/>
      <c r="C6" s="92"/>
      <c r="D6" s="91"/>
      <c r="E6" s="91"/>
      <c r="F6" s="91"/>
      <c r="G6" s="91"/>
      <c r="H6" s="92"/>
      <c r="I6" s="91" t="s">
        <v>57</v>
      </c>
      <c r="J6" s="91" t="s">
        <v>64</v>
      </c>
      <c r="K6" s="91" t="s">
        <v>190</v>
      </c>
      <c r="L6" s="107" t="s">
        <v>66</v>
      </c>
      <c r="M6" s="92" t="s">
        <v>67</v>
      </c>
      <c r="N6" s="91" t="s">
        <v>68</v>
      </c>
    </row>
    <row r="7" ht="18.75" customHeight="1" spans="1:14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18.75" customHeight="1" spans="1:14">
      <c r="A8" s="94"/>
      <c r="B8" s="95"/>
      <c r="C8" s="9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4"/>
      <c r="B9" s="95"/>
      <c r="C9" s="9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7" t="s">
        <v>104</v>
      </c>
      <c r="B10" s="98"/>
      <c r="C10" s="9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5">
      <c r="B11" s="37" t="s">
        <v>412</v>
      </c>
      <c r="C11" s="38"/>
      <c r="D11" s="38"/>
      <c r="E11" s="38"/>
    </row>
  </sheetData>
  <mergeCells count="14">
    <mergeCell ref="A2:N2"/>
    <mergeCell ref="A3:C3"/>
    <mergeCell ref="D4:N4"/>
    <mergeCell ref="I5:N5"/>
    <mergeCell ref="A10:C10"/>
    <mergeCell ref="B11:E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9"/>
  <sheetViews>
    <sheetView showZeros="0" workbookViewId="0">
      <selection activeCell="A9" sqref="A9:C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13">
      <c r="A1" s="29"/>
      <c r="B1" s="29"/>
      <c r="C1" s="29"/>
      <c r="D1" s="58"/>
      <c r="G1" s="39"/>
      <c r="H1" s="39"/>
      <c r="I1" s="39"/>
      <c r="M1" s="39" t="s">
        <v>413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13">
      <c r="A3" s="60" t="str">
        <f>"单位名称："&amp;"耿马傣族佤族自治县疾病预防控制中心"</f>
        <v>单位名称：耿马傣族佤族自治县疾病预防控制中心</v>
      </c>
      <c r="B3" s="61"/>
      <c r="C3" s="61"/>
      <c r="D3" s="62"/>
      <c r="E3" s="63"/>
      <c r="G3" s="64"/>
      <c r="H3" s="64"/>
      <c r="I3" s="39"/>
      <c r="M3" s="39" t="s">
        <v>167</v>
      </c>
    </row>
    <row r="4" ht="18.75" customHeight="1" spans="1:13">
      <c r="A4" s="65" t="s">
        <v>414</v>
      </c>
      <c r="B4" s="66" t="s">
        <v>182</v>
      </c>
      <c r="C4" s="67"/>
      <c r="D4" s="67"/>
      <c r="E4" s="68" t="s">
        <v>415</v>
      </c>
      <c r="F4" s="68"/>
      <c r="G4" s="68"/>
      <c r="H4" s="68"/>
      <c r="I4" s="68"/>
      <c r="J4" s="68"/>
      <c r="K4" s="68"/>
      <c r="L4" s="68"/>
      <c r="M4" s="68"/>
    </row>
    <row r="5" ht="18.75" customHeight="1" spans="1:13">
      <c r="A5" s="69"/>
      <c r="B5" s="70" t="s">
        <v>55</v>
      </c>
      <c r="C5" s="71" t="s">
        <v>58</v>
      </c>
      <c r="D5" s="72" t="s">
        <v>416</v>
      </c>
      <c r="E5" s="69" t="s">
        <v>417</v>
      </c>
      <c r="F5" s="69" t="s">
        <v>418</v>
      </c>
      <c r="G5" s="69" t="s">
        <v>419</v>
      </c>
      <c r="H5" s="69" t="s">
        <v>420</v>
      </c>
      <c r="I5" s="69" t="s">
        <v>421</v>
      </c>
      <c r="J5" s="69" t="s">
        <v>422</v>
      </c>
      <c r="K5" s="69" t="s">
        <v>423</v>
      </c>
      <c r="L5" s="79" t="s">
        <v>424</v>
      </c>
      <c r="M5" s="69" t="s">
        <v>425</v>
      </c>
    </row>
    <row r="6" ht="18.75" customHeight="1" spans="1:13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4">
        <v>12</v>
      </c>
      <c r="M6" s="80">
        <v>13</v>
      </c>
    </row>
    <row r="7" ht="18.75" customHeight="1" spans="1:13">
      <c r="A7" s="75" t="s">
        <v>426</v>
      </c>
      <c r="B7" s="76" t="s">
        <v>426</v>
      </c>
      <c r="C7" s="76" t="s">
        <v>426</v>
      </c>
      <c r="D7" s="77" t="s">
        <v>426</v>
      </c>
      <c r="E7" s="76" t="s">
        <v>426</v>
      </c>
      <c r="F7" s="76" t="s">
        <v>426</v>
      </c>
      <c r="G7" s="76" t="s">
        <v>426</v>
      </c>
      <c r="H7" s="76" t="s">
        <v>426</v>
      </c>
      <c r="I7" s="76" t="s">
        <v>426</v>
      </c>
      <c r="J7" s="76" t="s">
        <v>426</v>
      </c>
      <c r="K7" s="76" t="s">
        <v>426</v>
      </c>
      <c r="L7" s="76" t="s">
        <v>426</v>
      </c>
      <c r="M7" s="76" t="s">
        <v>426</v>
      </c>
    </row>
    <row r="8" ht="18.75" customHeight="1" spans="1:13">
      <c r="A8" s="78" t="s">
        <v>426</v>
      </c>
      <c r="B8" s="76" t="s">
        <v>426</v>
      </c>
      <c r="C8" s="76" t="s">
        <v>426</v>
      </c>
      <c r="D8" s="77" t="s">
        <v>426</v>
      </c>
      <c r="E8" s="76" t="s">
        <v>426</v>
      </c>
      <c r="F8" s="76" t="s">
        <v>426</v>
      </c>
      <c r="G8" s="76" t="s">
        <v>426</v>
      </c>
      <c r="H8" s="76" t="s">
        <v>426</v>
      </c>
      <c r="I8" s="76" t="s">
        <v>426</v>
      </c>
      <c r="J8" s="76" t="s">
        <v>426</v>
      </c>
      <c r="K8" s="76" t="s">
        <v>426</v>
      </c>
      <c r="L8" s="76" t="s">
        <v>426</v>
      </c>
      <c r="M8" s="76" t="s">
        <v>426</v>
      </c>
    </row>
    <row r="9" customHeight="1" spans="1:3">
      <c r="A9" s="37" t="s">
        <v>427</v>
      </c>
      <c r="B9" s="38"/>
      <c r="C9" s="38"/>
    </row>
  </sheetData>
  <mergeCells count="6">
    <mergeCell ref="A2:I2"/>
    <mergeCell ref="A3:E3"/>
    <mergeCell ref="B4:D4"/>
    <mergeCell ref="E4:M4"/>
    <mergeCell ref="A9:C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4" sqref="A14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428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"单位名称："&amp;"耿马傣族佤族自治县疾病预防控制中心"</f>
        <v>单位名称：耿马傣族佤族自治县疾病预防控制中心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303</v>
      </c>
      <c r="B4" s="47" t="s">
        <v>304</v>
      </c>
      <c r="C4" s="47" t="s">
        <v>305</v>
      </c>
      <c r="D4" s="47" t="s">
        <v>306</v>
      </c>
      <c r="E4" s="47" t="s">
        <v>307</v>
      </c>
      <c r="F4" s="54" t="s">
        <v>308</v>
      </c>
      <c r="G4" s="47" t="s">
        <v>309</v>
      </c>
      <c r="H4" s="54" t="s">
        <v>310</v>
      </c>
      <c r="I4" s="54" t="s">
        <v>311</v>
      </c>
      <c r="J4" s="47" t="s">
        <v>312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3">
      <c r="A8" s="37" t="s">
        <v>427</v>
      </c>
      <c r="B8" s="38"/>
      <c r="C8" s="3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429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"单位名称："&amp;"耿马傣族佤族自治县疾病预防控制中心"</f>
        <v>单位名称：耿马傣族佤族自治县疾病预防控制中心</v>
      </c>
      <c r="B3" s="8"/>
      <c r="C3" s="3"/>
      <c r="H3" s="43" t="s">
        <v>167</v>
      </c>
    </row>
    <row r="4" ht="18.75" customHeight="1" spans="1:8">
      <c r="A4" s="11" t="s">
        <v>175</v>
      </c>
      <c r="B4" s="11" t="s">
        <v>430</v>
      </c>
      <c r="C4" s="11" t="s">
        <v>431</v>
      </c>
      <c r="D4" s="11" t="s">
        <v>432</v>
      </c>
      <c r="E4" s="11" t="s">
        <v>433</v>
      </c>
      <c r="F4" s="44" t="s">
        <v>434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391</v>
      </c>
      <c r="G5" s="47" t="s">
        <v>435</v>
      </c>
      <c r="H5" s="47" t="s">
        <v>436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 t="s">
        <v>70</v>
      </c>
      <c r="B7" s="48" t="s">
        <v>437</v>
      </c>
      <c r="C7" s="33" t="s">
        <v>438</v>
      </c>
      <c r="D7" s="33" t="s">
        <v>408</v>
      </c>
      <c r="E7" s="33" t="s">
        <v>439</v>
      </c>
      <c r="F7" s="49">
        <v>2</v>
      </c>
      <c r="G7" s="23">
        <v>9000</v>
      </c>
      <c r="H7" s="23">
        <v>18000</v>
      </c>
    </row>
    <row r="8" ht="18.75" customHeight="1" spans="1:8">
      <c r="A8" s="48" t="s">
        <v>70</v>
      </c>
      <c r="B8" s="48" t="s">
        <v>440</v>
      </c>
      <c r="C8" s="33" t="s">
        <v>441</v>
      </c>
      <c r="D8" s="33" t="s">
        <v>399</v>
      </c>
      <c r="E8" s="33" t="s">
        <v>375</v>
      </c>
      <c r="F8" s="49">
        <v>8</v>
      </c>
      <c r="G8" s="23">
        <v>800</v>
      </c>
      <c r="H8" s="23">
        <v>6400</v>
      </c>
    </row>
    <row r="9" ht="18.75" customHeight="1" spans="1:8">
      <c r="A9" s="25" t="s">
        <v>55</v>
      </c>
      <c r="B9" s="50"/>
      <c r="C9" s="50"/>
      <c r="D9" s="50"/>
      <c r="E9" s="51"/>
      <c r="F9" s="49">
        <v>10</v>
      </c>
      <c r="G9" s="23">
        <v>9800</v>
      </c>
      <c r="H9" s="23">
        <v>24400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20" sqref="E2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9" t="s">
        <v>442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"单位名称："&amp;"耿马傣族佤族自治县疾病预防控制中心"</f>
        <v>单位名称：耿马傣族佤族自治县疾病预防控制中心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265</v>
      </c>
      <c r="B4" s="10" t="s">
        <v>177</v>
      </c>
      <c r="C4" s="10" t="s">
        <v>266</v>
      </c>
      <c r="D4" s="11" t="s">
        <v>178</v>
      </c>
      <c r="E4" s="11" t="s">
        <v>179</v>
      </c>
      <c r="F4" s="11" t="s">
        <v>267</v>
      </c>
      <c r="G4" s="11" t="s">
        <v>268</v>
      </c>
      <c r="H4" s="30" t="s">
        <v>55</v>
      </c>
      <c r="I4" s="12" t="s">
        <v>443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3">
      <c r="A11" s="37" t="s">
        <v>444</v>
      </c>
      <c r="B11" s="38"/>
      <c r="C11" s="3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"单位名称："&amp;"耿马傣族佤族自治县疾病预防控制中心"</f>
        <v>单位名称：耿马傣族佤族自治县疾病预防控制中心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266</v>
      </c>
      <c r="B4" s="10" t="s">
        <v>265</v>
      </c>
      <c r="C4" s="10" t="s">
        <v>177</v>
      </c>
      <c r="D4" s="11" t="s">
        <v>446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527800</v>
      </c>
      <c r="F8" s="23"/>
      <c r="G8" s="23"/>
    </row>
    <row r="9" ht="18.75" customHeight="1" spans="1:7">
      <c r="A9" s="21"/>
      <c r="B9" s="21" t="s">
        <v>447</v>
      </c>
      <c r="C9" s="21" t="s">
        <v>290</v>
      </c>
      <c r="D9" s="21" t="s">
        <v>448</v>
      </c>
      <c r="E9" s="23">
        <v>20000</v>
      </c>
      <c r="F9" s="23"/>
      <c r="G9" s="23"/>
    </row>
    <row r="10" ht="18.75" customHeight="1" spans="1:7">
      <c r="A10" s="24"/>
      <c r="B10" s="21" t="s">
        <v>447</v>
      </c>
      <c r="C10" s="21" t="s">
        <v>271</v>
      </c>
      <c r="D10" s="21" t="s">
        <v>448</v>
      </c>
      <c r="E10" s="23">
        <v>7800</v>
      </c>
      <c r="F10" s="23"/>
      <c r="G10" s="23"/>
    </row>
    <row r="11" ht="18.75" customHeight="1" spans="1:7">
      <c r="A11" s="24"/>
      <c r="B11" s="21" t="s">
        <v>447</v>
      </c>
      <c r="C11" s="21" t="s">
        <v>294</v>
      </c>
      <c r="D11" s="21" t="s">
        <v>448</v>
      </c>
      <c r="E11" s="23">
        <v>200000</v>
      </c>
      <c r="F11" s="23"/>
      <c r="G11" s="23"/>
    </row>
    <row r="12" ht="18.75" customHeight="1" spans="1:7">
      <c r="A12" s="24"/>
      <c r="B12" s="21" t="s">
        <v>447</v>
      </c>
      <c r="C12" s="21" t="s">
        <v>292</v>
      </c>
      <c r="D12" s="21" t="s">
        <v>448</v>
      </c>
      <c r="E12" s="23">
        <v>100000</v>
      </c>
      <c r="F12" s="23"/>
      <c r="G12" s="23"/>
    </row>
    <row r="13" ht="18.75" customHeight="1" spans="1:7">
      <c r="A13" s="24"/>
      <c r="B13" s="21" t="s">
        <v>447</v>
      </c>
      <c r="C13" s="21" t="s">
        <v>298</v>
      </c>
      <c r="D13" s="21" t="s">
        <v>448</v>
      </c>
      <c r="E13" s="23">
        <v>200000</v>
      </c>
      <c r="F13" s="23"/>
      <c r="G13" s="23"/>
    </row>
    <row r="14" ht="18.75" customHeight="1" spans="1:7">
      <c r="A14" s="25" t="s">
        <v>55</v>
      </c>
      <c r="B14" s="26" t="s">
        <v>426</v>
      </c>
      <c r="C14" s="26"/>
      <c r="D14" s="27"/>
      <c r="E14" s="23">
        <v>527800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黎√黎</cp:lastModifiedBy>
  <dcterms:created xsi:type="dcterms:W3CDTF">2025-02-05T07:47:00Z</dcterms:created>
  <dcterms:modified xsi:type="dcterms:W3CDTF">2025-02-20T13:24:54Z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F51839DECF2D469EBC3D21B28C090657_12</vt:lpwstr>
  </property>
  <property fmtid="{D5CDD505-2E9C-101B-9397-08002B2CF9AE}" pid="3" name="KSOProductBuildVer">
    <vt:lpwstr>2052-12.1.0.19770</vt:lpwstr>
  </property>
</Properties>
</file>