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_FilterDatabase" localSheetId="7" hidden="1">'部门项目支出预算表05-1'!$A$9:$W$27</definedName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<sst xmlns="http://schemas.openxmlformats.org/spreadsheetml/2006/main" count="1261" uniqueCount="437">
  <si>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</si>
  <si>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</si>
  <si>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</si>
  <si>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</si>
  <si>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</si>
  <si>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</si>
  <si>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</si>
  <si>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</si>
  <si>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</si>
  <si>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</si>
  <si>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</si>
  <si>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</si>
  <si>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</si>
  <si>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</si>
  <si>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</si>
  <si>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</si>
  <si>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</si>
  <si>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</si>
  <si>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</si>
  <si>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</si>
  <si>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</si>
  <si>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</si>
  <si>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</si>
  <si>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</si>
  <si>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</si>
  <si>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</si>
  <si>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</si>
  <si>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</si>
  <si>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</si>
  <si>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</si>
  <si>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</si>
  <si>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</si>
  <si>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</si>
  <si>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</si>
  <si>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</si>
  <si>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</si>
  <si>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</si>
  <si>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</si>
  <si>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</si>
  <si>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</si>
  <si>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</si>
  <si>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</si>
  <si>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</si>
  <si>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</si>
  <si>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</si>
  <si>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</si>
  <si>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</si>
  <si>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</si>
  <si>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</si>
  <si>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</si>
  <si>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</si>
  <si>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</si>
  <si>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</si>
  <si>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</si>
  <si>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</si>
  <si>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</si>
  <si>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</si>
  <si>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</si>
  <si>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</si>
  <si>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</si>
  <si>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</si>
  <si>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</si>
  <si>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</si>
  <si>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</si>
  <si>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</si>
  <si>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</si>
  <si>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</si>
  <si>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</si>
  <si>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</si>
  <si>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105012</t>
  </si>
  <si>
    <t>耿马傣族佤族自治县贺派乡中心校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</si>
  <si>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</si>
  <si>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</si>
  <si>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</si>
  <si>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</si>
  <si>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</si>
  <si>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</si>
  <si>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</si>
  <si>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</si>
  <si>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</si>
  <si>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</si>
  <si>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</si>
  <si>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</si>
  <si>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</si>
  <si>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</si>
  <si>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</si>
  <si>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2050201</t>
  </si>
  <si>
    <t>2050202</t>
  </si>
  <si>
    <t>20509</t>
  </si>
  <si>
    <t>2050999</t>
  </si>
  <si>
    <t>208</t>
  </si>
  <si>
    <t>社会保障和就业支出</t>
  </si>
  <si>
    <t>20805</t>
  </si>
  <si>
    <t>2080502</t>
  </si>
  <si>
    <t>2080505</t>
  </si>
  <si>
    <t>20808</t>
  </si>
  <si>
    <t>2080801</t>
  </si>
  <si>
    <t>210</t>
  </si>
  <si>
    <t>卫生健康支出</t>
  </si>
  <si>
    <t>21011</t>
  </si>
  <si>
    <t>2101102</t>
  </si>
  <si>
    <t>2101199</t>
  </si>
  <si>
    <t>221</t>
  </si>
  <si>
    <t>住房保障支出</t>
  </si>
  <si>
    <t>22102</t>
  </si>
  <si>
    <t>2210201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</si>
  <si>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</si>
  <si>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</si>
  <si>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</si>
  <si>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</si>
  <si>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</si>
  <si>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</si>
  <si>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</si>
  <si>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</si>
  <si>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</si>
  <si>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</si>
  <si>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</si>
  <si>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</si>
  <si>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</si>
  <si>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</si>
  <si>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</si>
  <si>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</si>
  <si>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</si>
  <si>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</si>
  <si>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</si>
  <si>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</si>
  <si>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</si>
  <si>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</si>
  <si>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</si>
  <si>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</si>
  <si>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</si>
  <si>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</si>
  <si>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</si>
  <si>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</si>
  <si>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</si>
  <si>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</si>
  <si>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</si>
  <si>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</si>
  <si>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</si>
  <si>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</si>
  <si>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</si>
  <si>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</si>
  <si>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</si>
  <si>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</si>
  <si>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</si>
  <si>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</si>
  <si>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</si>
  <si>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</si>
  <si>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</si>
  <si>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</si>
  <si>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</si>
  <si>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</si>
  <si>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</si>
  <si>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</si>
  <si>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</si>
  <si>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</si>
  <si>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普通教育</t>
  </si>
  <si>
    <t>学前教育</t>
  </si>
  <si>
    <t>小学教育</t>
  </si>
  <si>
    <t>教育费附加安排的支出</t>
  </si>
  <si>
    <t>其他教育费附加安排的支出</t>
  </si>
  <si>
    <t>行政事业单位养老支出</t>
  </si>
  <si>
    <t>事业单位离退休</t>
  </si>
  <si>
    <t>机关事业单位基本养老保险缴费支出</t>
  </si>
  <si>
    <t>抚恤</t>
  </si>
  <si>
    <t>死亡抚恤</t>
  </si>
  <si>
    <t>行政事业单位医疗</t>
  </si>
  <si>
    <t>事业单位医疗</t>
  </si>
  <si>
    <t>其他行政事业单位医疗支出</t>
  </si>
  <si>
    <t>住房改革支出</t>
  </si>
  <si>
    <t>住房公积金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</si>
  <si>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</si>
  <si>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</si>
  <si>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</si>
  <si>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</si>
  <si>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</si>
  <si>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</si>
  <si>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</si>
  <si>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</si>
  <si>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注：因本单位无三公经费预算，故本表无数据。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</si>
  <si>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</si>
  <si>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</si>
  <si>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</si>
  <si>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</si>
  <si>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</si>
  <si>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</si>
  <si>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</si>
  <si>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</si>
  <si>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</si>
  <si>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</si>
  <si>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</si>
  <si>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</si>
  <si>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</si>
  <si>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</si>
  <si>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</si>
  <si>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</si>
  <si>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</si>
  <si>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</si>
  <si>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530926210000000002188</t>
  </si>
  <si>
    <t>事业人员工资支出</t>
  </si>
  <si>
    <t>30101</t>
  </si>
  <si>
    <t>基本工资</t>
  </si>
  <si>
    <t>30102</t>
  </si>
  <si>
    <t>津贴补贴</t>
  </si>
  <si>
    <t>530926241100002326819</t>
  </si>
  <si>
    <t>乡镇岗位补贴（事业）</t>
  </si>
  <si>
    <t>530926231100001393356</t>
  </si>
  <si>
    <t>集中连片乡村教师生活补助</t>
  </si>
  <si>
    <t>530926231100001393337</t>
  </si>
  <si>
    <t>奖励性绩效工资</t>
  </si>
  <si>
    <t>30107</t>
  </si>
  <si>
    <t>绩效工资</t>
  </si>
  <si>
    <t>530926231100001393339</t>
  </si>
  <si>
    <t>事业人员绩效工资（2017年提高部分）</t>
  </si>
  <si>
    <t>530926231100001393334</t>
  </si>
  <si>
    <t>基础性绩效工资</t>
  </si>
  <si>
    <t>530926210000000002189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</si>
  <si>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</si>
  <si>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</si>
  <si>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</si>
  <si>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</si>
  <si>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</si>
  <si>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</si>
  <si>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</si>
  <si>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</si>
  <si>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</si>
  <si>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</si>
  <si>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</si>
  <si>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</si>
  <si>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</si>
  <si>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</si>
  <si>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</si>
  <si>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</si>
  <si>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</si>
  <si>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530926210000000002191</t>
  </si>
  <si>
    <t>30113</t>
  </si>
  <si>
    <t>530926231100001393363</t>
  </si>
  <si>
    <t>学前教育公用经费</t>
  </si>
  <si>
    <t>30201</t>
  </si>
  <si>
    <t>办公费</t>
  </si>
  <si>
    <t>530926231100001393361</t>
  </si>
  <si>
    <t>城乡小学生均公用经费</t>
  </si>
  <si>
    <t>530926210000000002195</t>
  </si>
  <si>
    <t>工会经费</t>
  </si>
  <si>
    <t>30228</t>
  </si>
  <si>
    <t>530926251100003839261</t>
  </si>
  <si>
    <t>残疾人就业保障金</t>
  </si>
  <si>
    <t>30299</t>
  </si>
  <si>
    <t>其他商品和服务支出</t>
  </si>
  <si>
    <t>530926210000000002192</t>
  </si>
  <si>
    <t>离退休费</t>
  </si>
  <si>
    <t>30302</t>
  </si>
  <si>
    <t>退休费</t>
  </si>
  <si>
    <t>530926231100001393342</t>
  </si>
  <si>
    <t>公益性岗位住房公积金</t>
  </si>
  <si>
    <t>30305</t>
  </si>
  <si>
    <t>生活补助</t>
  </si>
  <si>
    <t>530926231100001393341</t>
  </si>
  <si>
    <t>代课教师</t>
  </si>
  <si>
    <t>530926231100001393344</t>
  </si>
  <si>
    <t>机关事业单位职工遗属生活补助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</si>
  <si>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</si>
  <si>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</si>
  <si>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</si>
  <si>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</si>
  <si>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</si>
  <si>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</si>
  <si>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</si>
  <si>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</si>
  <si>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</si>
  <si>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教育收费专项资金</t>
  </si>
  <si>
    <t>事业发展类</t>
  </si>
  <si>
    <t>530926251100003814765</t>
  </si>
  <si>
    <t>30205</t>
  </si>
  <si>
    <t>水费</t>
  </si>
  <si>
    <t>30207</t>
  </si>
  <si>
    <t>邮电费</t>
  </si>
  <si>
    <t>30209</t>
  </si>
  <si>
    <t>物业管理费</t>
  </si>
  <si>
    <t>30226</t>
  </si>
  <si>
    <t>劳务费</t>
  </si>
  <si>
    <t>30231</t>
  </si>
  <si>
    <t>公务用车运行维护费</t>
  </si>
  <si>
    <t>30902</t>
  </si>
  <si>
    <t>办公设备购置</t>
  </si>
  <si>
    <t>课后延时服务专项资金</t>
  </si>
  <si>
    <t>530926251100003816907</t>
  </si>
  <si>
    <t>县级配套学生资助专项资金</t>
  </si>
  <si>
    <t>民生类</t>
  </si>
  <si>
    <t>530926251100003814793</t>
  </si>
  <si>
    <t>30308</t>
  </si>
  <si>
    <t>助学金</t>
  </si>
  <si>
    <t>自有专项资金</t>
  </si>
  <si>
    <t>530926251100003814771</t>
  </si>
  <si>
    <t>自有资金食堂伙食费资金</t>
  </si>
  <si>
    <t>530926251100003816919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</si>
  <si>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</si>
  <si>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</si>
  <si>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</si>
  <si>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</si>
  <si>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</si>
  <si>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</si>
  <si>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</si>
  <si>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</si>
  <si>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</si>
  <si>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</si>
  <si>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</si>
  <si>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按时发放资金，专款专用。</t>
  </si>
  <si>
    <t>产出指标</t>
  </si>
  <si>
    <t>数量指标</t>
  </si>
  <si>
    <t>课后服务学生人数</t>
  </si>
  <si>
    <t>&gt;=</t>
  </si>
  <si>
    <t>3039</t>
  </si>
  <si>
    <t>人</t>
  </si>
  <si>
    <t>定量指标</t>
  </si>
  <si>
    <t>义务教育阶段课后延时服务专项资金</t>
  </si>
  <si>
    <t>参与课后服务学校数</t>
  </si>
  <si>
    <t>=</t>
  </si>
  <si>
    <t>12</t>
  </si>
  <si>
    <t>所</t>
  </si>
  <si>
    <t>质量指标</t>
  </si>
  <si>
    <t>课后服务学生覆盖率</t>
  </si>
  <si>
    <t>100</t>
  </si>
  <si>
    <t>%</t>
  </si>
  <si>
    <t>获得补助教师覆盖率</t>
  </si>
  <si>
    <t>时效指标</t>
  </si>
  <si>
    <t>课后延时发放及时率</t>
  </si>
  <si>
    <t>90</t>
  </si>
  <si>
    <t>效益指标</t>
  </si>
  <si>
    <t>社会效益</t>
  </si>
  <si>
    <t>促进学生全面发展</t>
  </si>
  <si>
    <t>有效</t>
  </si>
  <si>
    <t>减轻学生和家长负担</t>
  </si>
  <si>
    <t>95</t>
  </si>
  <si>
    <t>满意度指标</t>
  </si>
  <si>
    <t>服务对象满意度</t>
  </si>
  <si>
    <t>学校和老师满意度</t>
  </si>
  <si>
    <t>家长和学生满意度</t>
  </si>
  <si>
    <t>学前保育费根据云南省行政事业性单位信息表中的收费项目收取，该项目所收取资金主要用于补充学校办学经费，保障学校正常运转，得以顺利开展教育教学工作。</t>
  </si>
  <si>
    <t>在校生人数</t>
  </si>
  <si>
    <t>&gt;</t>
  </si>
  <si>
    <t>282</t>
  </si>
  <si>
    <t>20</t>
  </si>
  <si>
    <t>公用经费使用合规率</t>
  </si>
  <si>
    <t>定性指标</t>
  </si>
  <si>
    <t>10</t>
  </si>
  <si>
    <t>补助资金到位及时率</t>
  </si>
  <si>
    <t>98</t>
  </si>
  <si>
    <t>成本指标</t>
  </si>
  <si>
    <t>经济成本指标</t>
  </si>
  <si>
    <t>225600</t>
  </si>
  <si>
    <t>元</t>
  </si>
  <si>
    <t>可持续影响</t>
  </si>
  <si>
    <t>保障教育教学工作正常运转</t>
  </si>
  <si>
    <t>正常运转</t>
  </si>
  <si>
    <t>30</t>
  </si>
  <si>
    <t>按单位自定收费标准收取学生伙食费，提高学生营养均衡。</t>
  </si>
  <si>
    <t>学生数</t>
  </si>
  <si>
    <t>612</t>
  </si>
  <si>
    <t>上交学生伙食费学生数</t>
  </si>
  <si>
    <t>采购食材新鲜合格</t>
  </si>
  <si>
    <t>新鲜合格</t>
  </si>
  <si>
    <t>达标</t>
  </si>
  <si>
    <t>每天2餐伙食</t>
  </si>
  <si>
    <t>次</t>
  </si>
  <si>
    <t>每天2餐，提供中餐、午餐</t>
  </si>
  <si>
    <t>提高住校生膳食营养均衡</t>
  </si>
  <si>
    <t>学生和家长满意度</t>
  </si>
  <si>
    <t>85</t>
  </si>
  <si>
    <t>学生和家长的满意度</t>
  </si>
  <si>
    <t>通过减免学生学费、发放国家助学金、奖学金等达到改善受助学生学习和生活开支，改善家庭经济情况。免学费资金的拨入能有效的改善学校办学条件，是大力发展职业教育的有力保障。</t>
  </si>
  <si>
    <t>免学费受助学生人数</t>
  </si>
  <si>
    <t>271</t>
  </si>
  <si>
    <t>国家助学金受助人数</t>
  </si>
  <si>
    <t>204</t>
  </si>
  <si>
    <t>学生资助金覆盖率</t>
  </si>
  <si>
    <t>资金到位及时率</t>
  </si>
  <si>
    <t>25650</t>
  </si>
  <si>
    <t>政策的知晓度</t>
  </si>
  <si>
    <t>15</t>
  </si>
  <si>
    <t>家庭贫困学生入学率</t>
  </si>
  <si>
    <t>开放教育属国民教育系列，是我国高等教育的重要组成部分。为方便我县学员学习，提升学历，我校成为云南师范大学、云南开放大学在全省的教学点之一，为学员们提供高效、便捷的学习环境，方便学员就近学习。成人教育办学经费为我校与云南师范大学、云南开放大学联合办学返回办班经费，用于开展成人教育教学工作经费开支，弥补学校部分办公经费。
普通话考试费用主要用于普通话考试专项培训，致力于我县普通话推广，为圆满完成各项培训工作打下坚实的经济基础。</t>
  </si>
  <si>
    <t>培训人次</t>
  </si>
  <si>
    <t>200</t>
  </si>
  <si>
    <t>成人教育学生人数</t>
  </si>
  <si>
    <t>615</t>
  </si>
  <si>
    <t>培训合格率</t>
  </si>
  <si>
    <t>201000</t>
  </si>
  <si>
    <t>保障项目正常运转</t>
  </si>
  <si>
    <t>改善办学条件</t>
  </si>
  <si>
    <t>学员满意度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</si>
  <si>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</si>
  <si>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</si>
  <si>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</si>
  <si>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</si>
  <si>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注：因本单位没有政府性基金预算支出，故本表无数据。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</si>
  <si>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</si>
  <si>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</si>
  <si>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</si>
  <si>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</si>
  <si>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</si>
  <si>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</si>
  <si>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</si>
  <si>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</si>
  <si>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</si>
  <si>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</si>
  <si>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注：因本单位没有政府采购预算，故本表无数据。</t>
  </si>
  <si>
    <t>预算08表</t>
  </si>
  <si>
    <t>政府购买服务项目</t>
  </si>
  <si>
    <t>政府购买服务目录</t>
  </si>
  <si>
    <t>注：因本单位没有政府购买服务预算，故本表无数据。</t>
  </si>
  <si>
    <t>预算09-1表</t>
  </si>
  <si>
    <t>单位名称（项目）</t>
  </si>
  <si>
    <t>地区</t>
  </si>
  <si>
    <t>政府性基金</t>
  </si>
  <si>
    <t>-</t>
  </si>
  <si>
    <t>注：因本单位没有对下转移支付，故本表无数据。</t>
  </si>
  <si>
    <t>预算09-2表</t>
  </si>
  <si>
    <t>注：因本单位没有县对下转移支付，故本表无数据。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</si>
  <si>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</si>
  <si>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</si>
  <si>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</si>
  <si>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</si>
  <si>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</si>
  <si>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</si>
  <si>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</si>
  <si>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</si>
  <si>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注：因本单位无新增资产配置，故本表无数据。</t>
  </si>
  <si>
    <t>预算11表</t>
  </si>
  <si>
    <t>上级补助</t>
  </si>
  <si>
    <t>注：因本单位无转移支付补助项目，故本表无数据。</t>
  </si>
  <si>
    <t>预算12表</t>
  </si>
  <si>
    <t>项目级次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</si>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</sst>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6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3" borderId="1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7" applyNumberFormat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37" fillId="5" borderId="17" applyNumberFormat="0" applyAlignment="0" applyProtection="0">
      <alignment vertical="center"/>
    </xf>
    <xf numFmtId="0" fontId="38" fillId="6" borderId="19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03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8" fillId="0" borderId="0" xfId="57" applyFont="1" applyFill="1" applyBorder="1" applyAlignment="1" applyProtection="1">
      <alignment vertical="center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8" fillId="0" borderId="0" xfId="57" applyFont="1" applyFill="1" applyBorder="1" applyAlignment="1" applyProtection="1"/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12" fillId="0" borderId="7" xfId="0" applyFont="1" applyBorder="1" applyAlignment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176" fontId="13" fillId="0" borderId="7" xfId="0" applyNumberFormat="1" applyFont="1" applyBorder="1" applyAlignment="1" applyProtection="1">
      <alignment horizontal="right" vertical="center"/>
    </xf>
    <xf numFmtId="0" fontId="2" fillId="0" borderId="0" xfId="0" applyFont="1" applyProtection="1">
      <alignment vertical="top"/>
    </xf>
    <xf numFmtId="0" fontId="14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17" fillId="0" borderId="6" xfId="0" applyFont="1" applyBorder="1" applyAlignment="1">
      <alignment vertical="center"/>
      <protection locked="0"/>
    </xf>
    <xf numFmtId="0" fontId="18" fillId="0" borderId="6" xfId="0" applyFont="1" applyBorder="1" applyAlignment="1">
      <alignment horizontal="center" vertical="center"/>
      <protection locked="0"/>
    </xf>
    <xf numFmtId="176" fontId="18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7" xfId="0" applyFont="1" applyBorder="1" applyAlignment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1" fillId="0" borderId="0" xfId="0" applyFont="1" applyAlignment="1" applyProtection="1"/>
    <xf numFmtId="0" fontId="22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19" fillId="0" borderId="0" xfId="0" applyFont="1" applyProtection="1">
      <alignment vertical="top"/>
    </xf>
    <xf numFmtId="0" fontId="22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top"/>
    </xf>
    <xf numFmtId="0" fontId="24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5" fillId="0" borderId="6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5" fillId="0" borderId="6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tabSelected="1" workbookViewId="0">
      <selection activeCell="G13" sqref="G13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  <col min="6" max="6" width="20.447619047619" customWidth="1"/>
    <col min="7" max="7" width="26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196"/>
      <c r="C2" s="196"/>
      <c r="D2" s="196"/>
    </row>
    <row r="3" ht="18.75" customHeight="1" spans="1:4">
      <c r="A3" s="40" t="str">
        <f>"单位名称："&amp;"耿马傣族佤族自治县贺派乡中心校"</f>
        <v>单位名称：耿马傣族佤族自治县贺派乡中心校</v>
      </c>
      <c r="B3" s="197"/>
      <c r="C3" s="197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30" t="s">
        <v>6</v>
      </c>
      <c r="B7" s="23">
        <v>19076621.46</v>
      </c>
      <c r="C7" s="130" t="s">
        <v>7</v>
      </c>
      <c r="D7" s="23"/>
    </row>
    <row r="8" ht="18.75" customHeight="1" spans="1:4">
      <c r="A8" s="130" t="s">
        <v>8</v>
      </c>
      <c r="B8" s="23"/>
      <c r="C8" s="130" t="s">
        <v>9</v>
      </c>
      <c r="D8" s="23"/>
    </row>
    <row r="9" ht="18.75" customHeight="1" spans="1:4">
      <c r="A9" s="130" t="s">
        <v>10</v>
      </c>
      <c r="B9" s="23"/>
      <c r="C9" s="130" t="s">
        <v>11</v>
      </c>
      <c r="D9" s="23"/>
    </row>
    <row r="10" ht="18.75" customHeight="1" spans="1:4">
      <c r="A10" s="130" t="s">
        <v>12</v>
      </c>
      <c r="B10" s="23"/>
      <c r="C10" s="130" t="s">
        <v>13</v>
      </c>
      <c r="D10" s="23"/>
    </row>
    <row r="11" ht="18.75" customHeight="1" spans="1:4">
      <c r="A11" s="198" t="s">
        <v>14</v>
      </c>
      <c r="B11" s="23">
        <v>2408800</v>
      </c>
      <c r="C11" s="157" t="s">
        <v>15</v>
      </c>
      <c r="D11" s="23">
        <v>15511843.72</v>
      </c>
    </row>
    <row r="12" ht="18.75" customHeight="1" spans="1:4">
      <c r="A12" s="160" t="s">
        <v>16</v>
      </c>
      <c r="B12" s="23"/>
      <c r="C12" s="159" t="s">
        <v>17</v>
      </c>
      <c r="D12" s="23"/>
    </row>
    <row r="13" ht="18.75" customHeight="1" spans="1:4">
      <c r="A13" s="160" t="s">
        <v>18</v>
      </c>
      <c r="B13" s="23"/>
      <c r="C13" s="159" t="s">
        <v>19</v>
      </c>
      <c r="D13" s="23"/>
    </row>
    <row r="14" ht="18.75" customHeight="1" spans="1:4">
      <c r="A14" s="160" t="s">
        <v>20</v>
      </c>
      <c r="B14" s="23"/>
      <c r="C14" s="159" t="s">
        <v>21</v>
      </c>
      <c r="D14" s="23">
        <v>2566034.88</v>
      </c>
    </row>
    <row r="15" ht="18.75" customHeight="1" spans="1:4">
      <c r="A15" s="160" t="s">
        <v>22</v>
      </c>
      <c r="B15" s="23"/>
      <c r="C15" s="159" t="s">
        <v>23</v>
      </c>
      <c r="D15" s="23">
        <v>775820.46</v>
      </c>
    </row>
    <row r="16" ht="18.75" customHeight="1" spans="1:4">
      <c r="A16" s="160" t="s">
        <v>24</v>
      </c>
      <c r="B16" s="23">
        <v>2408800</v>
      </c>
      <c r="C16" s="160" t="s">
        <v>25</v>
      </c>
      <c r="D16" s="23"/>
    </row>
    <row r="17" ht="18.75" customHeight="1" spans="1:4">
      <c r="A17" s="160" t="s">
        <v>26</v>
      </c>
      <c r="B17" s="23"/>
      <c r="C17" s="160" t="s">
        <v>27</v>
      </c>
      <c r="D17" s="23"/>
    </row>
    <row r="18" ht="18.75" customHeight="1" spans="1:4">
      <c r="A18" s="161" t="s">
        <v>26</v>
      </c>
      <c r="B18" s="23"/>
      <c r="C18" s="159" t="s">
        <v>28</v>
      </c>
      <c r="D18" s="23"/>
    </row>
    <row r="19" ht="18.75" customHeight="1" spans="1:4">
      <c r="A19" s="161" t="s">
        <v>26</v>
      </c>
      <c r="B19" s="23"/>
      <c r="C19" s="159" t="s">
        <v>29</v>
      </c>
      <c r="D19" s="23"/>
    </row>
    <row r="20" ht="18.75" customHeight="1" spans="1:4">
      <c r="A20" s="161" t="s">
        <v>26</v>
      </c>
      <c r="B20" s="23"/>
      <c r="C20" s="159" t="s">
        <v>30</v>
      </c>
      <c r="D20" s="23"/>
    </row>
    <row r="21" ht="18.75" customHeight="1" spans="1:4">
      <c r="A21" s="161" t="s">
        <v>26</v>
      </c>
      <c r="B21" s="23"/>
      <c r="C21" s="159" t="s">
        <v>31</v>
      </c>
      <c r="D21" s="23"/>
    </row>
    <row r="22" ht="18.75" customHeight="1" spans="1:4">
      <c r="A22" s="161" t="s">
        <v>26</v>
      </c>
      <c r="B22" s="23"/>
      <c r="C22" s="159" t="s">
        <v>32</v>
      </c>
      <c r="D22" s="23"/>
    </row>
    <row r="23" ht="18.75" customHeight="1" spans="1:4">
      <c r="A23" s="161" t="s">
        <v>26</v>
      </c>
      <c r="B23" s="23"/>
      <c r="C23" s="159" t="s">
        <v>33</v>
      </c>
      <c r="D23" s="23"/>
    </row>
    <row r="24" ht="18.75" customHeight="1" spans="1:4">
      <c r="A24" s="161" t="s">
        <v>26</v>
      </c>
      <c r="B24" s="23"/>
      <c r="C24" s="159" t="s">
        <v>34</v>
      </c>
      <c r="D24" s="23"/>
    </row>
    <row r="25" ht="18.75" customHeight="1" spans="1:4">
      <c r="A25" s="161" t="s">
        <v>26</v>
      </c>
      <c r="B25" s="23"/>
      <c r="C25" s="159" t="s">
        <v>35</v>
      </c>
      <c r="D25" s="23">
        <v>1227722.4</v>
      </c>
    </row>
    <row r="26" ht="18.75" customHeight="1" spans="1:4">
      <c r="A26" s="161" t="s">
        <v>26</v>
      </c>
      <c r="B26" s="23"/>
      <c r="C26" s="159" t="s">
        <v>36</v>
      </c>
      <c r="D26" s="23"/>
    </row>
    <row r="27" ht="18.75" customHeight="1" spans="1:4">
      <c r="A27" s="161" t="s">
        <v>26</v>
      </c>
      <c r="B27" s="23"/>
      <c r="C27" s="159" t="s">
        <v>37</v>
      </c>
      <c r="D27" s="23"/>
    </row>
    <row r="28" ht="18.75" customHeight="1" spans="1:4">
      <c r="A28" s="161" t="s">
        <v>26</v>
      </c>
      <c r="B28" s="23"/>
      <c r="C28" s="159" t="s">
        <v>38</v>
      </c>
      <c r="D28" s="23"/>
    </row>
    <row r="29" ht="18.75" customHeight="1" spans="1:4">
      <c r="A29" s="161" t="s">
        <v>26</v>
      </c>
      <c r="B29" s="23"/>
      <c r="C29" s="159" t="s">
        <v>39</v>
      </c>
      <c r="D29" s="23"/>
    </row>
    <row r="30" ht="18.75" customHeight="1" spans="1:4">
      <c r="A30" s="162" t="s">
        <v>26</v>
      </c>
      <c r="B30" s="23"/>
      <c r="C30" s="160" t="s">
        <v>40</v>
      </c>
      <c r="D30" s="23">
        <v>1404000</v>
      </c>
    </row>
    <row r="31" ht="18.75" customHeight="1" spans="1:4">
      <c r="A31" s="162" t="s">
        <v>26</v>
      </c>
      <c r="B31" s="23"/>
      <c r="C31" s="160" t="s">
        <v>41</v>
      </c>
      <c r="D31" s="23"/>
    </row>
    <row r="32" ht="18.75" customHeight="1" spans="1:4">
      <c r="A32" s="162" t="s">
        <v>26</v>
      </c>
      <c r="B32" s="23"/>
      <c r="C32" s="160" t="s">
        <v>42</v>
      </c>
      <c r="D32" s="23"/>
    </row>
    <row r="33" ht="18.75" customHeight="1" spans="1:4">
      <c r="A33" s="199" t="s">
        <v>43</v>
      </c>
      <c r="B33" s="163">
        <f>SUM(B7:B11)</f>
        <v>21485421.46</v>
      </c>
      <c r="C33" s="200" t="s">
        <v>44</v>
      </c>
      <c r="D33" s="163">
        <v>21485421.46</v>
      </c>
    </row>
    <row r="34" ht="18.75" customHeight="1" spans="1:4">
      <c r="A34" s="201" t="s">
        <v>45</v>
      </c>
      <c r="B34" s="23">
        <v>8780.14</v>
      </c>
      <c r="C34" s="130" t="s">
        <v>46</v>
      </c>
      <c r="D34" s="23"/>
    </row>
    <row r="35" ht="18.75" customHeight="1" spans="1:4">
      <c r="A35" s="201" t="s">
        <v>47</v>
      </c>
      <c r="B35" s="23"/>
      <c r="C35" s="130" t="s">
        <v>47</v>
      </c>
      <c r="D35" s="23"/>
    </row>
    <row r="36" ht="18.75" customHeight="1" spans="1:4">
      <c r="A36" s="201" t="s">
        <v>48</v>
      </c>
      <c r="B36" s="23">
        <v>8780.14</v>
      </c>
      <c r="C36" s="130" t="s">
        <v>49</v>
      </c>
      <c r="D36" s="23"/>
    </row>
    <row r="37" ht="18.75" customHeight="1" spans="1:4">
      <c r="A37" s="202" t="s">
        <v>50</v>
      </c>
      <c r="B37" s="163">
        <f t="shared" ref="B37:D37" si="0">B33+B34</f>
        <v>21494201.6</v>
      </c>
      <c r="C37" s="200" t="s">
        <v>51</v>
      </c>
      <c r="D37" s="163">
        <f>D33+D34</f>
        <v>21485421.46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9">
        <v>1</v>
      </c>
      <c r="B1" s="100">
        <v>0</v>
      </c>
      <c r="C1" s="99">
        <v>1</v>
      </c>
      <c r="D1" s="101"/>
      <c r="E1" s="101"/>
      <c r="F1" s="38" t="s">
        <v>391</v>
      </c>
    </row>
    <row r="2" ht="32.25" customHeight="1" spans="1:6">
      <c r="A2" s="102" t="str">
        <f>"2025"&amp;"年部门政府性基金预算支出预算表"</f>
        <v>2025年部门政府性基金预算支出预算表</v>
      </c>
      <c r="B2" s="103" t="s">
        <v>392</v>
      </c>
      <c r="C2" s="104"/>
      <c r="D2" s="105"/>
      <c r="E2" s="105"/>
      <c r="F2" s="105"/>
    </row>
    <row r="3" ht="18.75" customHeight="1" spans="1:6">
      <c r="A3" s="7" t="str">
        <f>"单位名称："&amp;"耿马傣族佤族自治县贺派乡中心校"</f>
        <v>单位名称：耿马傣族佤族自治县贺派乡中心校</v>
      </c>
      <c r="B3" s="7" t="s">
        <v>393</v>
      </c>
      <c r="C3" s="99"/>
      <c r="D3" s="101"/>
      <c r="E3" s="101"/>
      <c r="F3" s="38" t="s">
        <v>1</v>
      </c>
    </row>
    <row r="4" ht="18.75" customHeight="1" spans="1:6">
      <c r="A4" s="106" t="s">
        <v>181</v>
      </c>
      <c r="B4" s="107" t="s">
        <v>72</v>
      </c>
      <c r="C4" s="108" t="s">
        <v>73</v>
      </c>
      <c r="D4" s="13" t="s">
        <v>394</v>
      </c>
      <c r="E4" s="13"/>
      <c r="F4" s="14"/>
    </row>
    <row r="5" ht="18.75" customHeight="1" spans="1:6">
      <c r="A5" s="109"/>
      <c r="B5" s="110"/>
      <c r="C5" s="96"/>
      <c r="D5" s="95" t="s">
        <v>55</v>
      </c>
      <c r="E5" s="95" t="s">
        <v>74</v>
      </c>
      <c r="F5" s="95" t="s">
        <v>75</v>
      </c>
    </row>
    <row r="6" ht="18.75" customHeight="1" spans="1:6">
      <c r="A6" s="109">
        <v>1</v>
      </c>
      <c r="B6" s="111" t="s">
        <v>151</v>
      </c>
      <c r="C6" s="96">
        <v>3</v>
      </c>
      <c r="D6" s="95">
        <v>4</v>
      </c>
      <c r="E6" s="95">
        <v>5</v>
      </c>
      <c r="F6" s="95">
        <v>6</v>
      </c>
    </row>
    <row r="7" ht="18.75" customHeight="1" spans="1:6">
      <c r="A7" s="112"/>
      <c r="B7" s="83"/>
      <c r="C7" s="83"/>
      <c r="D7" s="23"/>
      <c r="E7" s="23"/>
      <c r="F7" s="23"/>
    </row>
    <row r="8" ht="18.75" customHeight="1" spans="1:6">
      <c r="A8" s="112"/>
      <c r="B8" s="83"/>
      <c r="C8" s="83"/>
      <c r="D8" s="23"/>
      <c r="E8" s="23"/>
      <c r="F8" s="23"/>
    </row>
    <row r="9" ht="18.75" customHeight="1" spans="1:6">
      <c r="A9" s="113" t="s">
        <v>109</v>
      </c>
      <c r="B9" s="114" t="s">
        <v>109</v>
      </c>
      <c r="C9" s="115" t="s">
        <v>109</v>
      </c>
      <c r="D9" s="23"/>
      <c r="E9" s="23"/>
      <c r="F9" s="23"/>
    </row>
    <row r="10" customHeight="1" spans="1:1">
      <c r="A10" s="67" t="s">
        <v>395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8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396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0" t="str">
        <f>"单位名称："&amp;"耿马傣族佤族自治县贺派乡中心校"</f>
        <v>单位名称：耿马傣族佤族自治县贺派乡中心校</v>
      </c>
      <c r="B3" s="94"/>
      <c r="C3" s="94"/>
      <c r="D3" s="94"/>
      <c r="E3" s="94"/>
      <c r="F3" s="94"/>
      <c r="G3" s="94"/>
      <c r="H3" s="94"/>
      <c r="I3" s="94"/>
      <c r="J3" s="94"/>
      <c r="O3" s="63"/>
      <c r="P3" s="63"/>
      <c r="Q3" s="38" t="s">
        <v>172</v>
      </c>
    </row>
    <row r="4" ht="18.75" customHeight="1" spans="1:17">
      <c r="A4" s="11" t="s">
        <v>397</v>
      </c>
      <c r="B4" s="73" t="s">
        <v>398</v>
      </c>
      <c r="C4" s="73" t="s">
        <v>399</v>
      </c>
      <c r="D4" s="73" t="s">
        <v>400</v>
      </c>
      <c r="E4" s="73" t="s">
        <v>401</v>
      </c>
      <c r="F4" s="73" t="s">
        <v>402</v>
      </c>
      <c r="G4" s="43" t="s">
        <v>188</v>
      </c>
      <c r="H4" s="43"/>
      <c r="I4" s="43"/>
      <c r="J4" s="43"/>
      <c r="K4" s="75"/>
      <c r="L4" s="43"/>
      <c r="M4" s="43"/>
      <c r="N4" s="43"/>
      <c r="O4" s="64"/>
      <c r="P4" s="75"/>
      <c r="Q4" s="44"/>
    </row>
    <row r="5" ht="18.75" customHeight="1" spans="1:17">
      <c r="A5" s="16"/>
      <c r="B5" s="76"/>
      <c r="C5" s="76"/>
      <c r="D5" s="76"/>
      <c r="E5" s="76"/>
      <c r="F5" s="76"/>
      <c r="G5" s="76" t="s">
        <v>55</v>
      </c>
      <c r="H5" s="76" t="s">
        <v>58</v>
      </c>
      <c r="I5" s="76" t="s">
        <v>403</v>
      </c>
      <c r="J5" s="76" t="s">
        <v>404</v>
      </c>
      <c r="K5" s="77" t="s">
        <v>405</v>
      </c>
      <c r="L5" s="90" t="s">
        <v>77</v>
      </c>
      <c r="M5" s="90"/>
      <c r="N5" s="90"/>
      <c r="O5" s="91"/>
      <c r="P5" s="92"/>
      <c r="Q5" s="78"/>
    </row>
    <row r="6" ht="30" customHeight="1" spans="1:17">
      <c r="A6" s="18"/>
      <c r="B6" s="78"/>
      <c r="C6" s="78"/>
      <c r="D6" s="78"/>
      <c r="E6" s="78"/>
      <c r="F6" s="78"/>
      <c r="G6" s="78"/>
      <c r="H6" s="78" t="s">
        <v>57</v>
      </c>
      <c r="I6" s="78"/>
      <c r="J6" s="78"/>
      <c r="K6" s="79"/>
      <c r="L6" s="78" t="s">
        <v>57</v>
      </c>
      <c r="M6" s="78" t="s">
        <v>64</v>
      </c>
      <c r="N6" s="78" t="s">
        <v>196</v>
      </c>
      <c r="O6" s="93" t="s">
        <v>66</v>
      </c>
      <c r="P6" s="79" t="s">
        <v>67</v>
      </c>
      <c r="Q6" s="78" t="s">
        <v>68</v>
      </c>
    </row>
    <row r="7" ht="18.75" customHeight="1" spans="1:17">
      <c r="A7" s="32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96">
        <v>17</v>
      </c>
    </row>
    <row r="8" ht="18.75" customHeight="1" spans="1:17">
      <c r="A8" s="81"/>
      <c r="B8" s="82"/>
      <c r="C8" s="82"/>
      <c r="D8" s="82"/>
      <c r="E8" s="97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81"/>
      <c r="B9" s="82"/>
      <c r="C9" s="82"/>
      <c r="D9" s="82"/>
      <c r="E9" s="98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4" t="s">
        <v>109</v>
      </c>
      <c r="B10" s="85"/>
      <c r="C10" s="85"/>
      <c r="D10" s="85"/>
      <c r="E10" s="97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s="67" t="s">
        <v>406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topLeftCell="B1" workbookViewId="0">
      <selection activeCell="B11" sqref="B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8"/>
      <c r="D1" s="62"/>
      <c r="E1" s="62"/>
      <c r="F1" s="62"/>
      <c r="G1" s="62"/>
      <c r="H1" s="69"/>
      <c r="I1" s="62"/>
      <c r="J1" s="62"/>
      <c r="K1" s="62"/>
      <c r="L1" s="37"/>
      <c r="M1" s="87"/>
      <c r="N1" s="88" t="s">
        <v>407</v>
      </c>
    </row>
    <row r="2" ht="34.5" customHeight="1" spans="1:14">
      <c r="A2" s="39" t="str">
        <f>"2025"&amp;"年部门政府购买服务预算表"</f>
        <v>2025年部门政府购买服务预算表</v>
      </c>
      <c r="B2" s="70"/>
      <c r="C2" s="51"/>
      <c r="D2" s="70"/>
      <c r="E2" s="70"/>
      <c r="F2" s="70"/>
      <c r="G2" s="70"/>
      <c r="H2" s="71"/>
      <c r="I2" s="70"/>
      <c r="J2" s="70"/>
      <c r="K2" s="70"/>
      <c r="L2" s="51"/>
      <c r="M2" s="71"/>
      <c r="N2" s="70"/>
    </row>
    <row r="3" ht="18.75" customHeight="1" spans="1:14">
      <c r="A3" s="59" t="str">
        <f>"单位名称："&amp;"耿马傣族佤族自治县贺派乡中心校"</f>
        <v>单位名称：耿马傣族佤族自治县贺派乡中心校</v>
      </c>
      <c r="B3" s="60"/>
      <c r="C3" s="72"/>
      <c r="D3" s="60"/>
      <c r="E3" s="60"/>
      <c r="F3" s="60"/>
      <c r="G3" s="60"/>
      <c r="H3" s="69"/>
      <c r="I3" s="62"/>
      <c r="J3" s="62"/>
      <c r="K3" s="62"/>
      <c r="L3" s="63"/>
      <c r="M3" s="89"/>
      <c r="N3" s="88" t="s">
        <v>172</v>
      </c>
    </row>
    <row r="4" ht="18.75" customHeight="1" spans="1:14">
      <c r="A4" s="11" t="s">
        <v>397</v>
      </c>
      <c r="B4" s="73" t="s">
        <v>408</v>
      </c>
      <c r="C4" s="74" t="s">
        <v>409</v>
      </c>
      <c r="D4" s="43" t="s">
        <v>188</v>
      </c>
      <c r="E4" s="43"/>
      <c r="F4" s="43"/>
      <c r="G4" s="43"/>
      <c r="H4" s="75"/>
      <c r="I4" s="43"/>
      <c r="J4" s="43"/>
      <c r="K4" s="43"/>
      <c r="L4" s="64"/>
      <c r="M4" s="75"/>
      <c r="N4" s="44"/>
    </row>
    <row r="5" ht="18.75" customHeight="1" spans="1:14">
      <c r="A5" s="16"/>
      <c r="B5" s="76"/>
      <c r="C5" s="77"/>
      <c r="D5" s="76" t="s">
        <v>55</v>
      </c>
      <c r="E5" s="76" t="s">
        <v>58</v>
      </c>
      <c r="F5" s="76" t="s">
        <v>403</v>
      </c>
      <c r="G5" s="76" t="s">
        <v>404</v>
      </c>
      <c r="H5" s="77" t="s">
        <v>405</v>
      </c>
      <c r="I5" s="90" t="s">
        <v>77</v>
      </c>
      <c r="J5" s="90"/>
      <c r="K5" s="90"/>
      <c r="L5" s="91"/>
      <c r="M5" s="92"/>
      <c r="N5" s="78"/>
    </row>
    <row r="6" ht="26.25" customHeight="1" spans="1:14">
      <c r="A6" s="18"/>
      <c r="B6" s="78"/>
      <c r="C6" s="79"/>
      <c r="D6" s="78"/>
      <c r="E6" s="78"/>
      <c r="F6" s="78"/>
      <c r="G6" s="78"/>
      <c r="H6" s="79"/>
      <c r="I6" s="78" t="s">
        <v>57</v>
      </c>
      <c r="J6" s="78" t="s">
        <v>64</v>
      </c>
      <c r="K6" s="78" t="s">
        <v>196</v>
      </c>
      <c r="L6" s="93" t="s">
        <v>66</v>
      </c>
      <c r="M6" s="79" t="s">
        <v>67</v>
      </c>
      <c r="N6" s="78" t="s">
        <v>68</v>
      </c>
    </row>
    <row r="7" ht="18.75" customHeight="1" spans="1:14">
      <c r="A7" s="80">
        <v>1</v>
      </c>
      <c r="B7" s="80">
        <v>2</v>
      </c>
      <c r="C7" s="80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</row>
    <row r="8" ht="18.75" customHeight="1" spans="1:14">
      <c r="A8" s="81"/>
      <c r="B8" s="82"/>
      <c r="C8" s="8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1"/>
      <c r="B9" s="82"/>
      <c r="C9" s="8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4" t="s">
        <v>109</v>
      </c>
      <c r="B10" s="85"/>
      <c r="C10" s="8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2:2">
      <c r="B11" s="67" t="s">
        <v>410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46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7"/>
      <c r="G1" s="37"/>
      <c r="H1" s="37"/>
      <c r="I1" s="37" t="s">
        <v>411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59" t="str">
        <f>"单位名称："&amp;"耿马傣族佤族自治县贺派乡中心校"</f>
        <v>单位名称：耿马傣族佤族自治县贺派乡中心校</v>
      </c>
      <c r="B3" s="60"/>
      <c r="C3" s="60"/>
      <c r="D3" s="61"/>
      <c r="E3" s="62"/>
      <c r="G3" s="63"/>
      <c r="H3" s="63"/>
      <c r="I3" s="37" t="s">
        <v>172</v>
      </c>
    </row>
    <row r="4" ht="18.75" customHeight="1" spans="1:9">
      <c r="A4" s="30" t="s">
        <v>412</v>
      </c>
      <c r="B4" s="12" t="s">
        <v>188</v>
      </c>
      <c r="C4" s="13"/>
      <c r="D4" s="13"/>
      <c r="E4" s="12" t="s">
        <v>413</v>
      </c>
      <c r="F4" s="13"/>
      <c r="G4" s="64"/>
      <c r="H4" s="64"/>
      <c r="I4" s="14"/>
    </row>
    <row r="5" ht="18.75" customHeight="1" spans="1:9">
      <c r="A5" s="32"/>
      <c r="B5" s="31" t="s">
        <v>55</v>
      </c>
      <c r="C5" s="11" t="s">
        <v>58</v>
      </c>
      <c r="D5" s="65" t="s">
        <v>414</v>
      </c>
      <c r="E5" s="66" t="s">
        <v>415</v>
      </c>
      <c r="F5" s="66" t="s">
        <v>415</v>
      </c>
      <c r="G5" s="66" t="s">
        <v>415</v>
      </c>
      <c r="H5" s="66" t="s">
        <v>415</v>
      </c>
      <c r="I5" s="66" t="s">
        <v>415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customHeight="1" spans="1:1">
      <c r="A9" s="67" t="s">
        <v>416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417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"单位名称："&amp;"耿马傣族佤族自治县贺派乡中心校"</f>
        <v>单位名称：耿马傣族佤族自治县贺派乡中心校</v>
      </c>
      <c r="B3" s="3"/>
      <c r="C3" s="3"/>
      <c r="D3" s="3"/>
      <c r="E3" s="3"/>
      <c r="F3" s="52"/>
      <c r="G3" s="3"/>
      <c r="H3" s="52"/>
    </row>
    <row r="4" ht="18.75" customHeight="1" spans="1:10">
      <c r="A4" s="45" t="s">
        <v>297</v>
      </c>
      <c r="B4" s="45" t="s">
        <v>298</v>
      </c>
      <c r="C4" s="45" t="s">
        <v>299</v>
      </c>
      <c r="D4" s="45" t="s">
        <v>300</v>
      </c>
      <c r="E4" s="45" t="s">
        <v>301</v>
      </c>
      <c r="F4" s="53" t="s">
        <v>302</v>
      </c>
      <c r="G4" s="45" t="s">
        <v>303</v>
      </c>
      <c r="H4" s="53" t="s">
        <v>304</v>
      </c>
      <c r="I4" s="53" t="s">
        <v>305</v>
      </c>
      <c r="J4" s="45" t="s">
        <v>306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3">
        <v>6</v>
      </c>
      <c r="G5" s="45">
        <v>7</v>
      </c>
      <c r="H5" s="53">
        <v>8</v>
      </c>
      <c r="I5" s="53">
        <v>9</v>
      </c>
      <c r="J5" s="45">
        <v>10</v>
      </c>
    </row>
    <row r="6" ht="18.75" customHeight="1" spans="1:10">
      <c r="A6" s="21"/>
      <c r="B6" s="46"/>
      <c r="C6" s="46"/>
      <c r="D6" s="46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customHeight="1" spans="1:1">
      <c r="A8" s="50" t="s">
        <v>418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B14" sqref="B13:B14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419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"单位名称："&amp;"耿马傣族佤族自治县贺派乡中心校"</f>
        <v>单位名称：耿马傣族佤族自治县贺派乡中心校</v>
      </c>
      <c r="B3" s="8"/>
      <c r="C3" s="3"/>
      <c r="H3" s="41" t="s">
        <v>172</v>
      </c>
    </row>
    <row r="4" ht="18.75" customHeight="1" spans="1:8">
      <c r="A4" s="11" t="s">
        <v>181</v>
      </c>
      <c r="B4" s="11" t="s">
        <v>420</v>
      </c>
      <c r="C4" s="11" t="s">
        <v>421</v>
      </c>
      <c r="D4" s="11" t="s">
        <v>422</v>
      </c>
      <c r="E4" s="11" t="s">
        <v>423</v>
      </c>
      <c r="F4" s="42" t="s">
        <v>424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401</v>
      </c>
      <c r="G5" s="45" t="s">
        <v>425</v>
      </c>
      <c r="H5" s="45" t="s">
        <v>426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3"/>
      <c r="D7" s="33"/>
      <c r="E7" s="33"/>
      <c r="F7" s="47"/>
      <c r="G7" s="23"/>
      <c r="H7" s="23"/>
    </row>
    <row r="8" ht="18.75" customHeight="1" spans="1:8">
      <c r="A8" s="25" t="s">
        <v>55</v>
      </c>
      <c r="B8" s="48"/>
      <c r="C8" s="48"/>
      <c r="D8" s="48"/>
      <c r="E8" s="49"/>
      <c r="F8" s="47"/>
      <c r="G8" s="23"/>
      <c r="H8" s="23"/>
    </row>
    <row r="9" customHeight="1" spans="1:1">
      <c r="A9" s="50" t="s">
        <v>427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C15" sqref="C15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428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"单位名称："&amp;"耿马傣族佤族自治县贺派乡中心校"</f>
        <v>单位名称：耿马傣族佤族自治县贺派乡中心校</v>
      </c>
      <c r="B3" s="8"/>
      <c r="C3" s="8"/>
      <c r="D3" s="8"/>
      <c r="E3" s="8"/>
      <c r="F3" s="8"/>
      <c r="G3" s="8"/>
      <c r="H3" s="9"/>
      <c r="I3" s="9"/>
      <c r="J3" s="9"/>
      <c r="K3" s="4" t="s">
        <v>172</v>
      </c>
    </row>
    <row r="4" ht="18.75" customHeight="1" spans="1:11">
      <c r="A4" s="10" t="s">
        <v>264</v>
      </c>
      <c r="B4" s="10" t="s">
        <v>183</v>
      </c>
      <c r="C4" s="10" t="s">
        <v>265</v>
      </c>
      <c r="D4" s="11" t="s">
        <v>184</v>
      </c>
      <c r="E4" s="11" t="s">
        <v>185</v>
      </c>
      <c r="F4" s="11" t="s">
        <v>266</v>
      </c>
      <c r="G4" s="11" t="s">
        <v>267</v>
      </c>
      <c r="H4" s="30" t="s">
        <v>55</v>
      </c>
      <c r="I4" s="12" t="s">
        <v>429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58</v>
      </c>
      <c r="J5" s="11" t="s">
        <v>59</v>
      </c>
      <c r="K5" s="11" t="s">
        <v>60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57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109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">
      <c r="A11" t="s">
        <v>430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B33" sqref="B33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431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"单位名称："&amp;"耿马傣族佤族自治县贺派乡中心校"</f>
        <v>单位名称：耿马傣族佤族自治县贺派乡中心校</v>
      </c>
      <c r="B3" s="8"/>
      <c r="C3" s="8"/>
      <c r="D3" s="8"/>
      <c r="E3" s="9"/>
      <c r="F3" s="9"/>
      <c r="G3" s="4" t="s">
        <v>172</v>
      </c>
    </row>
    <row r="4" ht="18.75" customHeight="1" spans="1:7">
      <c r="A4" s="10" t="s">
        <v>265</v>
      </c>
      <c r="B4" s="10" t="s">
        <v>264</v>
      </c>
      <c r="C4" s="10" t="s">
        <v>183</v>
      </c>
      <c r="D4" s="11" t="s">
        <v>432</v>
      </c>
      <c r="E4" s="12" t="s">
        <v>58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57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70</v>
      </c>
      <c r="B8" s="22"/>
      <c r="C8" s="22"/>
      <c r="D8" s="21"/>
      <c r="E8" s="23">
        <v>287895.07</v>
      </c>
      <c r="F8" s="23"/>
      <c r="G8" s="23"/>
    </row>
    <row r="9" ht="18.75" customHeight="1" spans="1:7">
      <c r="A9" s="21"/>
      <c r="B9" s="21" t="s">
        <v>433</v>
      </c>
      <c r="C9" s="21" t="s">
        <v>287</v>
      </c>
      <c r="D9" s="21" t="s">
        <v>434</v>
      </c>
      <c r="E9" s="23">
        <v>62295.07</v>
      </c>
      <c r="F9" s="23"/>
      <c r="G9" s="23"/>
    </row>
    <row r="10" ht="18.75" customHeight="1" spans="1:7">
      <c r="A10" s="24"/>
      <c r="B10" s="21" t="s">
        <v>435</v>
      </c>
      <c r="C10" s="21" t="s">
        <v>270</v>
      </c>
      <c r="D10" s="21" t="s">
        <v>434</v>
      </c>
      <c r="E10" s="23">
        <v>225600</v>
      </c>
      <c r="F10" s="23"/>
      <c r="G10" s="23"/>
    </row>
    <row r="11" ht="18.75" customHeight="1" spans="1:7">
      <c r="A11" s="25" t="s">
        <v>55</v>
      </c>
      <c r="B11" s="26" t="s">
        <v>436</v>
      </c>
      <c r="C11" s="26"/>
      <c r="D11" s="27"/>
      <c r="E11" s="23">
        <v>287895.07</v>
      </c>
      <c r="F11" s="23"/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A3" workbookViewId="0">
      <selection activeCell="E8" sqref="E8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89"/>
      <c r="O1" s="68"/>
      <c r="P1" s="68"/>
      <c r="Q1" s="68"/>
      <c r="R1" s="68"/>
      <c r="S1" s="37" t="s">
        <v>52</v>
      </c>
    </row>
    <row r="2" ht="57.75" customHeight="1" spans="1:19">
      <c r="A2" s="126" t="str">
        <f>"2025"&amp;"年部门收入预算表"</f>
        <v>2025年部门收入预算表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90"/>
      <c r="P2" s="190"/>
      <c r="Q2" s="190"/>
      <c r="R2" s="190"/>
      <c r="S2" s="190"/>
    </row>
    <row r="3" ht="18.75" customHeight="1" spans="1:19">
      <c r="A3" s="40" t="str">
        <f>"单位名称："&amp;"耿马傣族佤族自治县贺派乡中心校"</f>
        <v>单位名称：耿马傣族佤族自治县贺派乡中心校</v>
      </c>
      <c r="B3" s="94"/>
      <c r="C3" s="94"/>
      <c r="D3" s="94"/>
      <c r="E3" s="94"/>
      <c r="F3" s="94"/>
      <c r="G3" s="94"/>
      <c r="H3" s="94"/>
      <c r="I3" s="94"/>
      <c r="J3" s="72"/>
      <c r="K3" s="94"/>
      <c r="L3" s="94"/>
      <c r="M3" s="94"/>
      <c r="N3" s="94"/>
      <c r="O3" s="72"/>
      <c r="P3" s="72"/>
      <c r="Q3" s="72"/>
      <c r="R3" s="72"/>
      <c r="S3" s="37" t="s">
        <v>1</v>
      </c>
    </row>
    <row r="4" ht="18.75" customHeight="1" spans="1:19">
      <c r="A4" s="175" t="s">
        <v>53</v>
      </c>
      <c r="B4" s="176" t="s">
        <v>54</v>
      </c>
      <c r="C4" s="176" t="s">
        <v>55</v>
      </c>
      <c r="D4" s="177" t="s">
        <v>56</v>
      </c>
      <c r="E4" s="178"/>
      <c r="F4" s="178"/>
      <c r="G4" s="178"/>
      <c r="H4" s="178"/>
      <c r="I4" s="178"/>
      <c r="J4" s="191"/>
      <c r="K4" s="178"/>
      <c r="L4" s="178"/>
      <c r="M4" s="178"/>
      <c r="N4" s="192"/>
      <c r="O4" s="177" t="s">
        <v>45</v>
      </c>
      <c r="P4" s="177"/>
      <c r="Q4" s="177"/>
      <c r="R4" s="177"/>
      <c r="S4" s="195"/>
    </row>
    <row r="5" ht="18.75" customHeight="1" spans="1:19">
      <c r="A5" s="179"/>
      <c r="B5" s="180"/>
      <c r="C5" s="180"/>
      <c r="D5" s="181" t="s">
        <v>57</v>
      </c>
      <c r="E5" s="181" t="s">
        <v>58</v>
      </c>
      <c r="F5" s="181" t="s">
        <v>59</v>
      </c>
      <c r="G5" s="181" t="s">
        <v>60</v>
      </c>
      <c r="H5" s="181" t="s">
        <v>61</v>
      </c>
      <c r="I5" s="193" t="s">
        <v>62</v>
      </c>
      <c r="J5" s="193"/>
      <c r="K5" s="193"/>
      <c r="L5" s="193"/>
      <c r="M5" s="193"/>
      <c r="N5" s="184"/>
      <c r="O5" s="181" t="s">
        <v>57</v>
      </c>
      <c r="P5" s="181" t="s">
        <v>58</v>
      </c>
      <c r="Q5" s="181" t="s">
        <v>59</v>
      </c>
      <c r="R5" s="181" t="s">
        <v>60</v>
      </c>
      <c r="S5" s="181" t="s">
        <v>63</v>
      </c>
    </row>
    <row r="6" ht="18.75" customHeight="1" spans="1:19">
      <c r="A6" s="182"/>
      <c r="B6" s="183"/>
      <c r="C6" s="183"/>
      <c r="D6" s="184"/>
      <c r="E6" s="184"/>
      <c r="F6" s="184"/>
      <c r="G6" s="184"/>
      <c r="H6" s="184"/>
      <c r="I6" s="183" t="s">
        <v>57</v>
      </c>
      <c r="J6" s="183" t="s">
        <v>64</v>
      </c>
      <c r="K6" s="183" t="s">
        <v>65</v>
      </c>
      <c r="L6" s="183" t="s">
        <v>66</v>
      </c>
      <c r="M6" s="183" t="s">
        <v>67</v>
      </c>
      <c r="N6" s="183" t="s">
        <v>68</v>
      </c>
      <c r="O6" s="194"/>
      <c r="P6" s="194"/>
      <c r="Q6" s="194"/>
      <c r="R6" s="194"/>
      <c r="S6" s="184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5" t="s">
        <v>69</v>
      </c>
      <c r="B8" s="186" t="s">
        <v>70</v>
      </c>
      <c r="C8" s="23">
        <v>21494201.6</v>
      </c>
      <c r="D8" s="23">
        <v>21485421.46</v>
      </c>
      <c r="E8" s="23">
        <v>19076621.46</v>
      </c>
      <c r="F8" s="23"/>
      <c r="G8" s="23"/>
      <c r="H8" s="23"/>
      <c r="I8" s="23">
        <v>2408800</v>
      </c>
      <c r="J8" s="23"/>
      <c r="K8" s="23"/>
      <c r="L8" s="23"/>
      <c r="M8" s="23"/>
      <c r="N8" s="23">
        <v>2408800</v>
      </c>
      <c r="O8" s="23">
        <v>8780.14</v>
      </c>
      <c r="P8" s="23"/>
      <c r="Q8" s="23"/>
      <c r="R8" s="23"/>
      <c r="S8" s="23">
        <v>8780.14</v>
      </c>
    </row>
    <row r="9" ht="18.75" customHeight="1" spans="1:19">
      <c r="A9" s="187" t="s">
        <v>55</v>
      </c>
      <c r="B9" s="188"/>
      <c r="C9" s="23">
        <v>21494201.6</v>
      </c>
      <c r="D9" s="23">
        <v>21485421.46</v>
      </c>
      <c r="E9" s="23">
        <v>19076621.46</v>
      </c>
      <c r="F9" s="23"/>
      <c r="G9" s="23"/>
      <c r="H9" s="23"/>
      <c r="I9" s="23">
        <v>2408800</v>
      </c>
      <c r="J9" s="23"/>
      <c r="K9" s="23"/>
      <c r="L9" s="23"/>
      <c r="M9" s="23"/>
      <c r="N9" s="23">
        <v>2408800</v>
      </c>
      <c r="O9" s="23">
        <v>8780.14</v>
      </c>
      <c r="P9" s="23"/>
      <c r="Q9" s="23"/>
      <c r="R9" s="23"/>
      <c r="S9" s="23">
        <v>8780.14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3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9"/>
  <sheetViews>
    <sheetView showZeros="0" topLeftCell="A12" workbookViewId="0">
      <selection activeCell="G7" sqref="G7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5"/>
      <c r="E1" s="1"/>
      <c r="F1" s="1"/>
      <c r="G1" s="1"/>
      <c r="H1" s="165"/>
      <c r="I1" s="1"/>
      <c r="J1" s="165"/>
      <c r="K1" s="1"/>
      <c r="L1" s="1"/>
      <c r="M1" s="1"/>
      <c r="N1" s="1"/>
      <c r="O1" s="38" t="s">
        <v>71</v>
      </c>
    </row>
    <row r="2" ht="42" customHeight="1" spans="1:15">
      <c r="A2" s="5" t="str">
        <f>"2025"&amp;"年部门支出预算表"</f>
        <v>2025年部门支出预算表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ht="18.75" customHeight="1" spans="1:15">
      <c r="A3" s="167" t="str">
        <f>"单位名称："&amp;"耿马傣族佤族自治县贺派乡中心校"</f>
        <v>单位名称：耿马傣族佤族自治县贺派乡中心校</v>
      </c>
      <c r="B3" s="168"/>
      <c r="C3" s="62"/>
      <c r="D3" s="29"/>
      <c r="E3" s="62"/>
      <c r="F3" s="62"/>
      <c r="G3" s="62"/>
      <c r="H3" s="29"/>
      <c r="I3" s="62"/>
      <c r="J3" s="29"/>
      <c r="K3" s="62"/>
      <c r="L3" s="62"/>
      <c r="M3" s="173"/>
      <c r="N3" s="173"/>
      <c r="O3" s="38" t="s">
        <v>1</v>
      </c>
    </row>
    <row r="4" ht="18.75" customHeight="1" spans="1:15">
      <c r="A4" s="10" t="s">
        <v>72</v>
      </c>
      <c r="B4" s="10" t="s">
        <v>73</v>
      </c>
      <c r="C4" s="10" t="s">
        <v>55</v>
      </c>
      <c r="D4" s="12" t="s">
        <v>58</v>
      </c>
      <c r="E4" s="75" t="s">
        <v>74</v>
      </c>
      <c r="F4" s="135" t="s">
        <v>75</v>
      </c>
      <c r="G4" s="10" t="s">
        <v>59</v>
      </c>
      <c r="H4" s="10" t="s">
        <v>60</v>
      </c>
      <c r="I4" s="10" t="s">
        <v>76</v>
      </c>
      <c r="J4" s="12" t="s">
        <v>77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57</v>
      </c>
      <c r="E5" s="93" t="s">
        <v>74</v>
      </c>
      <c r="F5" s="93" t="s">
        <v>75</v>
      </c>
      <c r="G5" s="18"/>
      <c r="H5" s="18"/>
      <c r="I5" s="18"/>
      <c r="J5" s="66" t="s">
        <v>57</v>
      </c>
      <c r="K5" s="45" t="s">
        <v>78</v>
      </c>
      <c r="L5" s="45" t="s">
        <v>79</v>
      </c>
      <c r="M5" s="45" t="s">
        <v>80</v>
      </c>
      <c r="N5" s="45" t="s">
        <v>81</v>
      </c>
      <c r="O5" s="45" t="s">
        <v>82</v>
      </c>
    </row>
    <row r="6" ht="18.75" customHeight="1" spans="1:15">
      <c r="A6" s="116">
        <v>1</v>
      </c>
      <c r="B6" s="11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0" t="s">
        <v>83</v>
      </c>
      <c r="B7" s="154" t="s">
        <v>84</v>
      </c>
      <c r="C7" s="23">
        <v>15511843.72</v>
      </c>
      <c r="D7" s="23">
        <v>14507043.72</v>
      </c>
      <c r="E7" s="23">
        <v>14219148.65</v>
      </c>
      <c r="F7" s="23">
        <v>287895.07</v>
      </c>
      <c r="G7" s="23"/>
      <c r="H7" s="23"/>
      <c r="I7" s="23"/>
      <c r="J7" s="23">
        <v>1004800</v>
      </c>
      <c r="K7" s="23"/>
      <c r="L7" s="23"/>
      <c r="M7" s="23"/>
      <c r="N7" s="23"/>
      <c r="O7" s="23">
        <v>1004800</v>
      </c>
    </row>
    <row r="8" ht="18.75" customHeight="1" spans="1:15">
      <c r="A8" s="169" t="s">
        <v>85</v>
      </c>
      <c r="B8" s="170" t="str">
        <f>"  "&amp;"普通教育"</f>
        <v>  普通教育</v>
      </c>
      <c r="C8" s="23">
        <v>14988595.72</v>
      </c>
      <c r="D8" s="23">
        <v>13983795.72</v>
      </c>
      <c r="E8" s="23">
        <v>13695900.65</v>
      </c>
      <c r="F8" s="23">
        <v>287895.07</v>
      </c>
      <c r="G8" s="23"/>
      <c r="H8" s="23"/>
      <c r="I8" s="23"/>
      <c r="J8" s="23">
        <v>1004800</v>
      </c>
      <c r="K8" s="23"/>
      <c r="L8" s="23"/>
      <c r="M8" s="23"/>
      <c r="N8" s="23"/>
      <c r="O8" s="23">
        <v>1004800</v>
      </c>
    </row>
    <row r="9" ht="18.75" customHeight="1" spans="1:15">
      <c r="A9" s="169" t="s">
        <v>86</v>
      </c>
      <c r="B9" s="170" t="str">
        <f>"    "&amp;"学前教育"</f>
        <v>    学前教育</v>
      </c>
      <c r="C9" s="23">
        <v>722275.71</v>
      </c>
      <c r="D9" s="23">
        <v>722275.71</v>
      </c>
      <c r="E9" s="23">
        <v>494877.51</v>
      </c>
      <c r="F9" s="23">
        <v>227398.2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69" t="s">
        <v>87</v>
      </c>
      <c r="B10" s="170" t="str">
        <f>"    "&amp;"小学教育"</f>
        <v>    小学教育</v>
      </c>
      <c r="C10" s="23">
        <v>14266320.01</v>
      </c>
      <c r="D10" s="23">
        <v>13261520.01</v>
      </c>
      <c r="E10" s="23">
        <v>13201023.14</v>
      </c>
      <c r="F10" s="23">
        <v>60496.87</v>
      </c>
      <c r="G10" s="23"/>
      <c r="H10" s="23"/>
      <c r="I10" s="23"/>
      <c r="J10" s="23">
        <v>1004800</v>
      </c>
      <c r="K10" s="23"/>
      <c r="L10" s="23"/>
      <c r="M10" s="23"/>
      <c r="N10" s="23"/>
      <c r="O10" s="23">
        <v>1004800</v>
      </c>
    </row>
    <row r="11" ht="18.75" customHeight="1" spans="1:15">
      <c r="A11" s="169" t="s">
        <v>88</v>
      </c>
      <c r="B11" s="170" t="str">
        <f>"  "&amp;"教育费附加安排的支出"</f>
        <v>  教育费附加安排的支出</v>
      </c>
      <c r="C11" s="23">
        <v>523248</v>
      </c>
      <c r="D11" s="23">
        <v>523248</v>
      </c>
      <c r="E11" s="23">
        <v>523248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69" t="s">
        <v>89</v>
      </c>
      <c r="B12" s="170" t="str">
        <f>"    "&amp;"其他教育费附加安排的支出"</f>
        <v>    其他教育费附加安排的支出</v>
      </c>
      <c r="C12" s="23">
        <v>523248</v>
      </c>
      <c r="D12" s="23">
        <v>523248</v>
      </c>
      <c r="E12" s="23">
        <v>523248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30" t="s">
        <v>90</v>
      </c>
      <c r="B13" s="154" t="s">
        <v>91</v>
      </c>
      <c r="C13" s="23">
        <v>2566034.88</v>
      </c>
      <c r="D13" s="23">
        <v>2566034.88</v>
      </c>
      <c r="E13" s="23">
        <v>2566034.88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69" t="s">
        <v>92</v>
      </c>
      <c r="B14" s="170" t="str">
        <f>"  "&amp;"行政事业单位养老支出"</f>
        <v>  行政事业单位养老支出</v>
      </c>
      <c r="C14" s="23">
        <v>2532508.8</v>
      </c>
      <c r="D14" s="23">
        <v>2532508.8</v>
      </c>
      <c r="E14" s="23">
        <v>2532508.8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69" t="s">
        <v>93</v>
      </c>
      <c r="B15" s="170" t="str">
        <f>"    "&amp;"事业单位离退休"</f>
        <v>    事业单位离退休</v>
      </c>
      <c r="C15" s="23">
        <v>895545.6</v>
      </c>
      <c r="D15" s="23">
        <v>895545.6</v>
      </c>
      <c r="E15" s="23">
        <v>895545.6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69" t="s">
        <v>94</v>
      </c>
      <c r="B16" s="170" t="str">
        <f>"    "&amp;"机关事业单位基本养老保险缴费支出"</f>
        <v>    机关事业单位基本养老保险缴费支出</v>
      </c>
      <c r="C16" s="23">
        <v>1636963.2</v>
      </c>
      <c r="D16" s="23">
        <v>1636963.2</v>
      </c>
      <c r="E16" s="23">
        <v>1636963.2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69" t="s">
        <v>95</v>
      </c>
      <c r="B17" s="170" t="str">
        <f>"  "&amp;"抚恤"</f>
        <v>  抚恤</v>
      </c>
      <c r="C17" s="23">
        <v>33526.08</v>
      </c>
      <c r="D17" s="23">
        <v>33526.08</v>
      </c>
      <c r="E17" s="23">
        <v>33526.08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69" t="s">
        <v>96</v>
      </c>
      <c r="B18" s="170" t="str">
        <f>"    "&amp;"死亡抚恤"</f>
        <v>    死亡抚恤</v>
      </c>
      <c r="C18" s="23">
        <v>33526.08</v>
      </c>
      <c r="D18" s="23">
        <v>33526.08</v>
      </c>
      <c r="E18" s="23">
        <v>33526.08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30" t="s">
        <v>97</v>
      </c>
      <c r="B19" s="154" t="s">
        <v>98</v>
      </c>
      <c r="C19" s="23">
        <v>775820.46</v>
      </c>
      <c r="D19" s="23">
        <v>775820.46</v>
      </c>
      <c r="E19" s="23">
        <v>775820.46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69" t="s">
        <v>99</v>
      </c>
      <c r="B20" s="170" t="str">
        <f>"  "&amp;"行政事业单位医疗"</f>
        <v>  行政事业单位医疗</v>
      </c>
      <c r="C20" s="23">
        <v>775820.46</v>
      </c>
      <c r="D20" s="23">
        <v>775820.46</v>
      </c>
      <c r="E20" s="23">
        <v>775820.46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69" t="s">
        <v>100</v>
      </c>
      <c r="B21" s="170" t="str">
        <f>"    "&amp;"事业单位医疗"</f>
        <v>    事业单位医疗</v>
      </c>
      <c r="C21" s="23">
        <v>726402.42</v>
      </c>
      <c r="D21" s="23">
        <v>726402.42</v>
      </c>
      <c r="E21" s="23">
        <v>726402.42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69" t="s">
        <v>101</v>
      </c>
      <c r="B22" s="170" t="str">
        <f>"    "&amp;"其他行政事业单位医疗支出"</f>
        <v>    其他行政事业单位医疗支出</v>
      </c>
      <c r="C22" s="23">
        <v>49418.04</v>
      </c>
      <c r="D22" s="23">
        <v>49418.04</v>
      </c>
      <c r="E22" s="23">
        <v>49418.04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30" t="s">
        <v>102</v>
      </c>
      <c r="B23" s="154" t="s">
        <v>103</v>
      </c>
      <c r="C23" s="23">
        <v>1227722.4</v>
      </c>
      <c r="D23" s="23">
        <v>1227722.4</v>
      </c>
      <c r="E23" s="23">
        <v>1227722.4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69" t="s">
        <v>104</v>
      </c>
      <c r="B24" s="170" t="str">
        <f>"  "&amp;"住房改革支出"</f>
        <v>  住房改革支出</v>
      </c>
      <c r="C24" s="23">
        <v>1227722.4</v>
      </c>
      <c r="D24" s="23">
        <v>1227722.4</v>
      </c>
      <c r="E24" s="23">
        <v>1227722.4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69" t="s">
        <v>105</v>
      </c>
      <c r="B25" s="170" t="str">
        <f>"    "&amp;"住房公积金"</f>
        <v>    住房公积金</v>
      </c>
      <c r="C25" s="23">
        <v>1227722.4</v>
      </c>
      <c r="D25" s="23">
        <v>1227722.4</v>
      </c>
      <c r="E25" s="23">
        <v>1227722.4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30" t="s">
        <v>106</v>
      </c>
      <c r="B26" s="154" t="s">
        <v>82</v>
      </c>
      <c r="C26" s="23">
        <v>1404000</v>
      </c>
      <c r="D26" s="23"/>
      <c r="E26" s="23"/>
      <c r="F26" s="23"/>
      <c r="G26" s="23"/>
      <c r="H26" s="23"/>
      <c r="I26" s="23"/>
      <c r="J26" s="23">
        <v>1404000</v>
      </c>
      <c r="K26" s="23"/>
      <c r="L26" s="23"/>
      <c r="M26" s="23"/>
      <c r="N26" s="23"/>
      <c r="O26" s="23">
        <v>1404000</v>
      </c>
    </row>
    <row r="27" ht="18.75" customHeight="1" spans="1:15">
      <c r="A27" s="169" t="s">
        <v>107</v>
      </c>
      <c r="B27" s="170" t="str">
        <f>"  "&amp;"其他支出"</f>
        <v>  其他支出</v>
      </c>
      <c r="C27" s="23">
        <v>1404000</v>
      </c>
      <c r="D27" s="23"/>
      <c r="E27" s="23"/>
      <c r="F27" s="23"/>
      <c r="G27" s="23"/>
      <c r="H27" s="23"/>
      <c r="I27" s="23"/>
      <c r="J27" s="23">
        <v>1404000</v>
      </c>
      <c r="K27" s="23"/>
      <c r="L27" s="23"/>
      <c r="M27" s="23"/>
      <c r="N27" s="23"/>
      <c r="O27" s="23">
        <v>1404000</v>
      </c>
    </row>
    <row r="28" ht="18.75" customHeight="1" spans="1:15">
      <c r="A28" s="169" t="s">
        <v>108</v>
      </c>
      <c r="B28" s="170" t="str">
        <f>"    "&amp;"其他支出"</f>
        <v>    其他支出</v>
      </c>
      <c r="C28" s="23">
        <v>1404000</v>
      </c>
      <c r="D28" s="23"/>
      <c r="E28" s="23"/>
      <c r="F28" s="23"/>
      <c r="G28" s="23"/>
      <c r="H28" s="23"/>
      <c r="I28" s="23"/>
      <c r="J28" s="23">
        <v>1404000</v>
      </c>
      <c r="K28" s="23"/>
      <c r="L28" s="23"/>
      <c r="M28" s="23"/>
      <c r="N28" s="23"/>
      <c r="O28" s="23">
        <v>1404000</v>
      </c>
    </row>
    <row r="29" ht="18.75" customHeight="1" spans="1:15">
      <c r="A29" s="171" t="s">
        <v>109</v>
      </c>
      <c r="B29" s="172" t="s">
        <v>109</v>
      </c>
      <c r="C29" s="23">
        <v>21485421.46</v>
      </c>
      <c r="D29" s="23">
        <v>19076621.46</v>
      </c>
      <c r="E29" s="23">
        <v>18788726.39</v>
      </c>
      <c r="F29" s="23">
        <v>287895.07</v>
      </c>
      <c r="G29" s="23"/>
      <c r="H29" s="23"/>
      <c r="I29" s="23"/>
      <c r="J29" s="23">
        <v>2408800</v>
      </c>
      <c r="K29" s="23"/>
      <c r="L29" s="23"/>
      <c r="M29" s="23"/>
      <c r="N29" s="23"/>
      <c r="O29" s="23">
        <v>2408800</v>
      </c>
    </row>
  </sheetData>
  <mergeCells count="11">
    <mergeCell ref="A2:O2"/>
    <mergeCell ref="A3:L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4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showZeros="0" workbookViewId="0">
      <selection activeCell="G4" sqref="G4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  <col min="6" max="6" width="22.3333333333333" customWidth="1"/>
    <col min="7" max="7" width="16.3333333333333" customWidth="1"/>
    <col min="8" max="8" width="18" customWidth="1"/>
  </cols>
  <sheetData>
    <row r="1" ht="15" customHeight="1" spans="1:4">
      <c r="A1" s="1"/>
      <c r="B1" s="1"/>
      <c r="C1" s="1"/>
      <c r="D1" s="38" t="s">
        <v>110</v>
      </c>
    </row>
    <row r="2" ht="36" customHeight="1" spans="1:4">
      <c r="A2" s="5" t="str">
        <f>"2025"&amp;"年部门财政拨款收支预算总表"</f>
        <v>2025年部门财政拨款收支预算总表</v>
      </c>
      <c r="B2" s="152"/>
      <c r="C2" s="152"/>
      <c r="D2" s="152"/>
    </row>
    <row r="3" ht="18.75" customHeight="1" spans="1:4">
      <c r="A3" s="7" t="str">
        <f>"单位名称："&amp;"耿马傣族佤族自治县贺派乡中心校"</f>
        <v>单位名称：耿马傣族佤族自治县贺派乡中心校</v>
      </c>
      <c r="B3" s="153"/>
      <c r="C3" s="153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6" t="str">
        <f>"2025"&amp;"年预算数"</f>
        <v>2025年预算数</v>
      </c>
      <c r="C5" s="30" t="s">
        <v>111</v>
      </c>
      <c r="D5" s="106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54" t="s">
        <v>112</v>
      </c>
      <c r="B7" s="23">
        <v>19076621.46</v>
      </c>
      <c r="C7" s="22" t="s">
        <v>113</v>
      </c>
      <c r="D7" s="23">
        <v>19076621.46</v>
      </c>
    </row>
    <row r="8" ht="18.75" customHeight="1" spans="1:4">
      <c r="A8" s="155" t="s">
        <v>114</v>
      </c>
      <c r="B8" s="23">
        <v>19076621.46</v>
      </c>
      <c r="C8" s="22" t="s">
        <v>115</v>
      </c>
      <c r="D8" s="23"/>
    </row>
    <row r="9" ht="18.75" customHeight="1" spans="1:4">
      <c r="A9" s="155" t="s">
        <v>116</v>
      </c>
      <c r="B9" s="23"/>
      <c r="C9" s="22" t="s">
        <v>117</v>
      </c>
      <c r="D9" s="23"/>
    </row>
    <row r="10" ht="18.75" customHeight="1" spans="1:4">
      <c r="A10" s="155" t="s">
        <v>118</v>
      </c>
      <c r="B10" s="23"/>
      <c r="C10" s="22" t="s">
        <v>119</v>
      </c>
      <c r="D10" s="23"/>
    </row>
    <row r="11" ht="18.75" customHeight="1" spans="1:4">
      <c r="A11" s="156" t="s">
        <v>120</v>
      </c>
      <c r="B11" s="23"/>
      <c r="C11" s="157" t="s">
        <v>121</v>
      </c>
      <c r="D11" s="23"/>
    </row>
    <row r="12" ht="18.75" customHeight="1" spans="1:4">
      <c r="A12" s="158" t="s">
        <v>114</v>
      </c>
      <c r="B12" s="23"/>
      <c r="C12" s="159" t="s">
        <v>122</v>
      </c>
      <c r="D12" s="23">
        <v>14507043.72</v>
      </c>
    </row>
    <row r="13" ht="18.75" customHeight="1" spans="1:4">
      <c r="A13" s="158" t="s">
        <v>116</v>
      </c>
      <c r="B13" s="23"/>
      <c r="C13" s="159" t="s">
        <v>123</v>
      </c>
      <c r="D13" s="23"/>
    </row>
    <row r="14" ht="18.75" customHeight="1" spans="1:4">
      <c r="A14" s="158" t="s">
        <v>118</v>
      </c>
      <c r="B14" s="23"/>
      <c r="C14" s="159" t="s">
        <v>124</v>
      </c>
      <c r="D14" s="23"/>
    </row>
    <row r="15" ht="18.75" customHeight="1" spans="1:4">
      <c r="A15" s="158" t="s">
        <v>26</v>
      </c>
      <c r="B15" s="23"/>
      <c r="C15" s="159" t="s">
        <v>125</v>
      </c>
      <c r="D15" s="23">
        <v>2566034.88</v>
      </c>
    </row>
    <row r="16" ht="18.75" customHeight="1" spans="1:4">
      <c r="A16" s="158" t="s">
        <v>26</v>
      </c>
      <c r="B16" s="23" t="s">
        <v>26</v>
      </c>
      <c r="C16" s="159" t="s">
        <v>126</v>
      </c>
      <c r="D16" s="23">
        <v>775820.46</v>
      </c>
    </row>
    <row r="17" ht="18.75" customHeight="1" spans="1:4">
      <c r="A17" s="160" t="s">
        <v>26</v>
      </c>
      <c r="B17" s="23" t="s">
        <v>26</v>
      </c>
      <c r="C17" s="159" t="s">
        <v>127</v>
      </c>
      <c r="D17" s="23"/>
    </row>
    <row r="18" ht="18.75" customHeight="1" spans="1:4">
      <c r="A18" s="160" t="s">
        <v>26</v>
      </c>
      <c r="B18" s="23" t="s">
        <v>26</v>
      </c>
      <c r="C18" s="159" t="s">
        <v>128</v>
      </c>
      <c r="D18" s="23"/>
    </row>
    <row r="19" ht="18.75" customHeight="1" spans="1:4">
      <c r="A19" s="161" t="s">
        <v>26</v>
      </c>
      <c r="B19" s="23" t="s">
        <v>26</v>
      </c>
      <c r="C19" s="159" t="s">
        <v>129</v>
      </c>
      <c r="D19" s="23"/>
    </row>
    <row r="20" ht="18.75" customHeight="1" spans="1:4">
      <c r="A20" s="161" t="s">
        <v>26</v>
      </c>
      <c r="B20" s="23" t="s">
        <v>26</v>
      </c>
      <c r="C20" s="159" t="s">
        <v>130</v>
      </c>
      <c r="D20" s="23"/>
    </row>
    <row r="21" ht="18.75" customHeight="1" spans="1:4">
      <c r="A21" s="161" t="s">
        <v>26</v>
      </c>
      <c r="B21" s="23" t="s">
        <v>26</v>
      </c>
      <c r="C21" s="159" t="s">
        <v>131</v>
      </c>
      <c r="D21" s="23"/>
    </row>
    <row r="22" ht="18.75" customHeight="1" spans="1:4">
      <c r="A22" s="161" t="s">
        <v>26</v>
      </c>
      <c r="B22" s="23" t="s">
        <v>26</v>
      </c>
      <c r="C22" s="159" t="s">
        <v>132</v>
      </c>
      <c r="D22" s="23"/>
    </row>
    <row r="23" ht="18.75" customHeight="1" spans="1:4">
      <c r="A23" s="161" t="s">
        <v>26</v>
      </c>
      <c r="B23" s="23" t="s">
        <v>26</v>
      </c>
      <c r="C23" s="159" t="s">
        <v>133</v>
      </c>
      <c r="D23" s="23"/>
    </row>
    <row r="24" ht="18.75" customHeight="1" spans="1:4">
      <c r="A24" s="161" t="s">
        <v>26</v>
      </c>
      <c r="B24" s="23" t="s">
        <v>26</v>
      </c>
      <c r="C24" s="159" t="s">
        <v>134</v>
      </c>
      <c r="D24" s="23"/>
    </row>
    <row r="25" ht="18.75" customHeight="1" spans="1:4">
      <c r="A25" s="161" t="s">
        <v>26</v>
      </c>
      <c r="B25" s="23" t="s">
        <v>26</v>
      </c>
      <c r="C25" s="159" t="s">
        <v>135</v>
      </c>
      <c r="D25" s="23"/>
    </row>
    <row r="26" ht="18.75" customHeight="1" spans="1:4">
      <c r="A26" s="161" t="s">
        <v>26</v>
      </c>
      <c r="B26" s="23" t="s">
        <v>26</v>
      </c>
      <c r="C26" s="159" t="s">
        <v>136</v>
      </c>
      <c r="D26" s="23">
        <v>1227722.4</v>
      </c>
    </row>
    <row r="27" ht="18.75" customHeight="1" spans="1:4">
      <c r="A27" s="161" t="s">
        <v>26</v>
      </c>
      <c r="B27" s="23" t="s">
        <v>26</v>
      </c>
      <c r="C27" s="159" t="s">
        <v>137</v>
      </c>
      <c r="D27" s="23"/>
    </row>
    <row r="28" ht="18.75" customHeight="1" spans="1:4">
      <c r="A28" s="161" t="s">
        <v>26</v>
      </c>
      <c r="B28" s="23" t="s">
        <v>26</v>
      </c>
      <c r="C28" s="159" t="s">
        <v>138</v>
      </c>
      <c r="D28" s="23"/>
    </row>
    <row r="29" ht="18.75" customHeight="1" spans="1:4">
      <c r="A29" s="161" t="s">
        <v>26</v>
      </c>
      <c r="B29" s="23" t="s">
        <v>26</v>
      </c>
      <c r="C29" s="159" t="s">
        <v>139</v>
      </c>
      <c r="D29" s="23"/>
    </row>
    <row r="30" ht="18.75" customHeight="1" spans="1:4">
      <c r="A30" s="161" t="s">
        <v>26</v>
      </c>
      <c r="B30" s="23" t="s">
        <v>26</v>
      </c>
      <c r="C30" s="159" t="s">
        <v>140</v>
      </c>
      <c r="D30" s="23"/>
    </row>
    <row r="31" ht="18.75" customHeight="1" spans="1:4">
      <c r="A31" s="162" t="s">
        <v>26</v>
      </c>
      <c r="B31" s="23" t="s">
        <v>26</v>
      </c>
      <c r="C31" s="159" t="s">
        <v>141</v>
      </c>
      <c r="D31" s="23"/>
    </row>
    <row r="32" ht="18.75" customHeight="1" spans="1:4">
      <c r="A32" s="162" t="s">
        <v>26</v>
      </c>
      <c r="B32" s="23" t="s">
        <v>26</v>
      </c>
      <c r="C32" s="159" t="s">
        <v>142</v>
      </c>
      <c r="D32" s="23"/>
    </row>
    <row r="33" ht="18.75" customHeight="1" spans="1:4">
      <c r="A33" s="162" t="s">
        <v>26</v>
      </c>
      <c r="B33" s="23" t="s">
        <v>26</v>
      </c>
      <c r="C33" s="159" t="s">
        <v>143</v>
      </c>
      <c r="D33" s="23"/>
    </row>
    <row r="34" ht="18.75" customHeight="1" spans="1:4">
      <c r="A34" s="162" t="s">
        <v>26</v>
      </c>
      <c r="B34" s="23" t="s">
        <v>26</v>
      </c>
      <c r="C34" s="159" t="s">
        <v>144</v>
      </c>
      <c r="D34" s="23"/>
    </row>
    <row r="35" ht="18.75" customHeight="1" spans="1:4">
      <c r="A35" s="55" t="s">
        <v>145</v>
      </c>
      <c r="B35" s="163">
        <v>19076621.46</v>
      </c>
      <c r="C35" s="164" t="s">
        <v>51</v>
      </c>
      <c r="D35" s="163">
        <v>19076621.46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showZeros="0" topLeftCell="B13" workbookViewId="0">
      <selection activeCell="J4" sqref="J4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2"/>
      <c r="F1" s="57"/>
      <c r="G1" s="38" t="s">
        <v>146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3"/>
      <c r="C2" s="143"/>
      <c r="D2" s="143"/>
      <c r="E2" s="143"/>
      <c r="F2" s="143"/>
      <c r="G2" s="143"/>
    </row>
    <row r="3" ht="18" customHeight="1" spans="1:7">
      <c r="A3" s="144" t="str">
        <f>"单位名称："&amp;"耿马傣族佤族自治县贺派乡中心校"</f>
        <v>单位名称：耿马傣族佤族自治县贺派乡中心校</v>
      </c>
      <c r="B3" s="28"/>
      <c r="C3" s="29"/>
      <c r="D3" s="29"/>
      <c r="E3" s="29"/>
      <c r="F3" s="101"/>
      <c r="G3" s="38" t="s">
        <v>1</v>
      </c>
    </row>
    <row r="4" ht="20.25" customHeight="1" spans="1:7">
      <c r="A4" s="145" t="s">
        <v>147</v>
      </c>
      <c r="B4" s="146"/>
      <c r="C4" s="106" t="s">
        <v>55</v>
      </c>
      <c r="D4" s="128" t="s">
        <v>74</v>
      </c>
      <c r="E4" s="13"/>
      <c r="F4" s="14"/>
      <c r="G4" s="121" t="s">
        <v>75</v>
      </c>
    </row>
    <row r="5" ht="20.25" customHeight="1" spans="1:7">
      <c r="A5" s="147" t="s">
        <v>72</v>
      </c>
      <c r="B5" s="147" t="s">
        <v>73</v>
      </c>
      <c r="C5" s="32"/>
      <c r="D5" s="66" t="s">
        <v>57</v>
      </c>
      <c r="E5" s="66" t="s">
        <v>148</v>
      </c>
      <c r="F5" s="66" t="s">
        <v>149</v>
      </c>
      <c r="G5" s="95"/>
    </row>
    <row r="6" ht="19.5" customHeight="1" spans="1:7">
      <c r="A6" s="147" t="s">
        <v>150</v>
      </c>
      <c r="B6" s="147" t="s">
        <v>151</v>
      </c>
      <c r="C6" s="147" t="s">
        <v>152</v>
      </c>
      <c r="D6" s="66">
        <v>4</v>
      </c>
      <c r="E6" s="148" t="s">
        <v>153</v>
      </c>
      <c r="F6" s="148" t="s">
        <v>154</v>
      </c>
      <c r="G6" s="147" t="s">
        <v>155</v>
      </c>
    </row>
    <row r="7" ht="18" customHeight="1" spans="1:7">
      <c r="A7" s="33" t="s">
        <v>83</v>
      </c>
      <c r="B7" s="33" t="s">
        <v>84</v>
      </c>
      <c r="C7" s="23">
        <v>14507043.72</v>
      </c>
      <c r="D7" s="23">
        <v>14219148.65</v>
      </c>
      <c r="E7" s="23">
        <v>13564285.14</v>
      </c>
      <c r="F7" s="23">
        <v>654863.51</v>
      </c>
      <c r="G7" s="23">
        <v>287895.07</v>
      </c>
    </row>
    <row r="8" ht="18" customHeight="1" spans="1:7">
      <c r="A8" s="117" t="s">
        <v>85</v>
      </c>
      <c r="B8" s="117" t="s">
        <v>156</v>
      </c>
      <c r="C8" s="23">
        <v>13983795.72</v>
      </c>
      <c r="D8" s="23">
        <v>13695900.65</v>
      </c>
      <c r="E8" s="23">
        <v>13041037.14</v>
      </c>
      <c r="F8" s="23">
        <v>654863.51</v>
      </c>
      <c r="G8" s="23">
        <v>287895.07</v>
      </c>
    </row>
    <row r="9" ht="18" customHeight="1" spans="1:7">
      <c r="A9" s="149" t="s">
        <v>86</v>
      </c>
      <c r="B9" s="149" t="s">
        <v>157</v>
      </c>
      <c r="C9" s="23">
        <v>722275.71</v>
      </c>
      <c r="D9" s="23">
        <v>494877.51</v>
      </c>
      <c r="E9" s="23">
        <v>225775.68</v>
      </c>
      <c r="F9" s="23">
        <v>269101.83</v>
      </c>
      <c r="G9" s="23">
        <v>227398.2</v>
      </c>
    </row>
    <row r="10" ht="18" customHeight="1" spans="1:7">
      <c r="A10" s="149" t="s">
        <v>87</v>
      </c>
      <c r="B10" s="149" t="s">
        <v>158</v>
      </c>
      <c r="C10" s="23">
        <v>13261520.01</v>
      </c>
      <c r="D10" s="23">
        <v>13201023.14</v>
      </c>
      <c r="E10" s="23">
        <v>12815261.46</v>
      </c>
      <c r="F10" s="23">
        <v>385761.68</v>
      </c>
      <c r="G10" s="23">
        <v>60496.87</v>
      </c>
    </row>
    <row r="11" ht="18" customHeight="1" spans="1:7">
      <c r="A11" s="117" t="s">
        <v>88</v>
      </c>
      <c r="B11" s="117" t="s">
        <v>159</v>
      </c>
      <c r="C11" s="23">
        <v>523248</v>
      </c>
      <c r="D11" s="23">
        <v>523248</v>
      </c>
      <c r="E11" s="23">
        <v>523248</v>
      </c>
      <c r="F11" s="23"/>
      <c r="G11" s="23"/>
    </row>
    <row r="12" ht="18" customHeight="1" spans="1:7">
      <c r="A12" s="149" t="s">
        <v>89</v>
      </c>
      <c r="B12" s="149" t="s">
        <v>160</v>
      </c>
      <c r="C12" s="23">
        <v>523248</v>
      </c>
      <c r="D12" s="23">
        <v>523248</v>
      </c>
      <c r="E12" s="23">
        <v>523248</v>
      </c>
      <c r="F12" s="23"/>
      <c r="G12" s="23"/>
    </row>
    <row r="13" ht="18" customHeight="1" spans="1:7">
      <c r="A13" s="33" t="s">
        <v>90</v>
      </c>
      <c r="B13" s="33" t="s">
        <v>91</v>
      </c>
      <c r="C13" s="23">
        <v>2566034.88</v>
      </c>
      <c r="D13" s="23">
        <v>2566034.88</v>
      </c>
      <c r="E13" s="23">
        <v>2566034.88</v>
      </c>
      <c r="F13" s="23"/>
      <c r="G13" s="23"/>
    </row>
    <row r="14" ht="18" customHeight="1" spans="1:7">
      <c r="A14" s="117" t="s">
        <v>92</v>
      </c>
      <c r="B14" s="117" t="s">
        <v>161</v>
      </c>
      <c r="C14" s="23">
        <v>2532508.8</v>
      </c>
      <c r="D14" s="23">
        <v>2532508.8</v>
      </c>
      <c r="E14" s="23">
        <v>2532508.8</v>
      </c>
      <c r="F14" s="23"/>
      <c r="G14" s="23"/>
    </row>
    <row r="15" ht="18" customHeight="1" spans="1:7">
      <c r="A15" s="149" t="s">
        <v>93</v>
      </c>
      <c r="B15" s="149" t="s">
        <v>162</v>
      </c>
      <c r="C15" s="23">
        <v>895545.6</v>
      </c>
      <c r="D15" s="23">
        <v>895545.6</v>
      </c>
      <c r="E15" s="23">
        <v>895545.6</v>
      </c>
      <c r="F15" s="23"/>
      <c r="G15" s="23"/>
    </row>
    <row r="16" ht="18" customHeight="1" spans="1:7">
      <c r="A16" s="149" t="s">
        <v>94</v>
      </c>
      <c r="B16" s="149" t="s">
        <v>163</v>
      </c>
      <c r="C16" s="23">
        <v>1636963.2</v>
      </c>
      <c r="D16" s="23">
        <v>1636963.2</v>
      </c>
      <c r="E16" s="23">
        <v>1636963.2</v>
      </c>
      <c r="F16" s="23"/>
      <c r="G16" s="23"/>
    </row>
    <row r="17" ht="18" customHeight="1" spans="1:7">
      <c r="A17" s="117" t="s">
        <v>95</v>
      </c>
      <c r="B17" s="117" t="s">
        <v>164</v>
      </c>
      <c r="C17" s="23">
        <v>33526.08</v>
      </c>
      <c r="D17" s="23">
        <v>33526.08</v>
      </c>
      <c r="E17" s="23">
        <v>33526.08</v>
      </c>
      <c r="F17" s="23"/>
      <c r="G17" s="23"/>
    </row>
    <row r="18" ht="18" customHeight="1" spans="1:7">
      <c r="A18" s="149" t="s">
        <v>96</v>
      </c>
      <c r="B18" s="149" t="s">
        <v>165</v>
      </c>
      <c r="C18" s="23">
        <v>33526.08</v>
      </c>
      <c r="D18" s="23">
        <v>33526.08</v>
      </c>
      <c r="E18" s="23">
        <v>33526.08</v>
      </c>
      <c r="F18" s="23"/>
      <c r="G18" s="23"/>
    </row>
    <row r="19" ht="18" customHeight="1" spans="1:7">
      <c r="A19" s="33" t="s">
        <v>97</v>
      </c>
      <c r="B19" s="33" t="s">
        <v>98</v>
      </c>
      <c r="C19" s="23">
        <v>775820.46</v>
      </c>
      <c r="D19" s="23">
        <v>775820.46</v>
      </c>
      <c r="E19" s="23">
        <v>775820.46</v>
      </c>
      <c r="F19" s="23"/>
      <c r="G19" s="23"/>
    </row>
    <row r="20" ht="18" customHeight="1" spans="1:7">
      <c r="A20" s="117" t="s">
        <v>99</v>
      </c>
      <c r="B20" s="117" t="s">
        <v>166</v>
      </c>
      <c r="C20" s="23">
        <v>775820.46</v>
      </c>
      <c r="D20" s="23">
        <v>775820.46</v>
      </c>
      <c r="E20" s="23">
        <v>775820.46</v>
      </c>
      <c r="F20" s="23"/>
      <c r="G20" s="23"/>
    </row>
    <row r="21" ht="18" customHeight="1" spans="1:7">
      <c r="A21" s="149" t="s">
        <v>100</v>
      </c>
      <c r="B21" s="149" t="s">
        <v>167</v>
      </c>
      <c r="C21" s="23">
        <v>726402.42</v>
      </c>
      <c r="D21" s="23">
        <v>726402.42</v>
      </c>
      <c r="E21" s="23">
        <v>726402.42</v>
      </c>
      <c r="F21" s="23"/>
      <c r="G21" s="23"/>
    </row>
    <row r="22" ht="18" customHeight="1" spans="1:7">
      <c r="A22" s="149" t="s">
        <v>101</v>
      </c>
      <c r="B22" s="149" t="s">
        <v>168</v>
      </c>
      <c r="C22" s="23">
        <v>49418.04</v>
      </c>
      <c r="D22" s="23">
        <v>49418.04</v>
      </c>
      <c r="E22" s="23">
        <v>49418.04</v>
      </c>
      <c r="F22" s="23"/>
      <c r="G22" s="23"/>
    </row>
    <row r="23" ht="18" customHeight="1" spans="1:7">
      <c r="A23" s="33" t="s">
        <v>102</v>
      </c>
      <c r="B23" s="33" t="s">
        <v>103</v>
      </c>
      <c r="C23" s="23">
        <v>1227722.4</v>
      </c>
      <c r="D23" s="23">
        <v>1227722.4</v>
      </c>
      <c r="E23" s="23">
        <v>1227722.4</v>
      </c>
      <c r="F23" s="23"/>
      <c r="G23" s="23"/>
    </row>
    <row r="24" ht="18" customHeight="1" spans="1:7">
      <c r="A24" s="117" t="s">
        <v>104</v>
      </c>
      <c r="B24" s="117" t="s">
        <v>169</v>
      </c>
      <c r="C24" s="23">
        <v>1227722.4</v>
      </c>
      <c r="D24" s="23">
        <v>1227722.4</v>
      </c>
      <c r="E24" s="23">
        <v>1227722.4</v>
      </c>
      <c r="F24" s="23"/>
      <c r="G24" s="23"/>
    </row>
    <row r="25" ht="18" customHeight="1" spans="1:7">
      <c r="A25" s="149" t="s">
        <v>105</v>
      </c>
      <c r="B25" s="149" t="s">
        <v>170</v>
      </c>
      <c r="C25" s="23">
        <v>1227722.4</v>
      </c>
      <c r="D25" s="23">
        <v>1227722.4</v>
      </c>
      <c r="E25" s="23">
        <v>1227722.4</v>
      </c>
      <c r="F25" s="23"/>
      <c r="G25" s="23"/>
    </row>
    <row r="26" ht="18" customHeight="1" spans="1:7">
      <c r="A26" s="150" t="s">
        <v>109</v>
      </c>
      <c r="B26" s="151" t="s">
        <v>109</v>
      </c>
      <c r="C26" s="23">
        <v>19076621.46</v>
      </c>
      <c r="D26" s="23">
        <v>18788726.39</v>
      </c>
      <c r="E26" s="23">
        <v>18133862.88</v>
      </c>
      <c r="F26" s="23">
        <v>654863.51</v>
      </c>
      <c r="G26" s="23">
        <v>287895.07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9" right="0.39" top="0.58" bottom="0.58" header="0.5" footer="0.5"/>
  <pageSetup paperSize="9" scale="81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showZeros="0" topLeftCell="A2" workbookViewId="0">
      <selection activeCell="A8" sqref="A8"/>
    </sheetView>
  </sheetViews>
  <sheetFormatPr defaultColWidth="9.14285714285714" defaultRowHeight="14.25" customHeight="1" outlineLevelRow="7" outlineLevelCol="5"/>
  <cols>
    <col min="1" max="1" width="23.5714285714286" customWidth="1"/>
    <col min="2" max="6" width="22.847619047619" customWidth="1"/>
  </cols>
  <sheetData>
    <row r="1" ht="15" customHeight="1" spans="1:6">
      <c r="A1" s="136"/>
      <c r="B1" s="137"/>
      <c r="C1" s="62"/>
      <c r="F1" s="88" t="s">
        <v>171</v>
      </c>
    </row>
    <row r="2" ht="39" customHeight="1" spans="1:6">
      <c r="A2" s="126" t="str">
        <f>"2025"&amp;"年一般公共预算“三公”经费支出预算表"</f>
        <v>2025年一般公共预算“三公”经费支出预算表</v>
      </c>
      <c r="B2" s="51"/>
      <c r="C2" s="51"/>
      <c r="D2" s="51"/>
      <c r="E2" s="51"/>
      <c r="F2" s="51"/>
    </row>
    <row r="3" ht="18.75" customHeight="1" spans="1:6">
      <c r="A3" s="40" t="str">
        <f>"单位名称："&amp;"耿马傣族佤族自治县贺派乡中心校"</f>
        <v>单位名称：耿马傣族佤族自治县贺派乡中心校</v>
      </c>
      <c r="B3" s="137"/>
      <c r="C3" s="62"/>
      <c r="D3" s="29"/>
      <c r="F3" s="88" t="s">
        <v>172</v>
      </c>
    </row>
    <row r="4" ht="18.75" customHeight="1" spans="1:6">
      <c r="A4" s="10" t="s">
        <v>173</v>
      </c>
      <c r="B4" s="30" t="s">
        <v>174</v>
      </c>
      <c r="C4" s="12" t="s">
        <v>175</v>
      </c>
      <c r="D4" s="13"/>
      <c r="E4" s="14"/>
      <c r="F4" s="30" t="s">
        <v>176</v>
      </c>
    </row>
    <row r="5" ht="18.75" customHeight="1" spans="1:6">
      <c r="A5" s="17"/>
      <c r="B5" s="32"/>
      <c r="C5" s="66" t="s">
        <v>57</v>
      </c>
      <c r="D5" s="66" t="s">
        <v>177</v>
      </c>
      <c r="E5" s="66" t="s">
        <v>178</v>
      </c>
      <c r="F5" s="32"/>
    </row>
    <row r="6" ht="18.75" customHeight="1" spans="1:6">
      <c r="A6" s="138">
        <v>1</v>
      </c>
      <c r="B6" s="139">
        <v>2</v>
      </c>
      <c r="C6" s="140">
        <v>3</v>
      </c>
      <c r="D6" s="140">
        <v>4</v>
      </c>
      <c r="E6" s="140">
        <v>5</v>
      </c>
      <c r="F6" s="139">
        <v>6</v>
      </c>
    </row>
    <row r="7" ht="18.75" customHeight="1" spans="1:6">
      <c r="A7" s="141"/>
      <c r="B7" s="141"/>
      <c r="C7" s="141"/>
      <c r="D7" s="141"/>
      <c r="E7" s="141"/>
      <c r="F7" s="141"/>
    </row>
    <row r="8" customHeight="1" spans="1:1">
      <c r="A8" s="67" t="s">
        <v>179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5"/>
  <sheetViews>
    <sheetView showZeros="0" topLeftCell="A28" workbookViewId="0">
      <selection activeCell="H43" sqref="H43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4"/>
      <c r="D1" s="125"/>
      <c r="E1" s="125"/>
      <c r="F1" s="125"/>
      <c r="G1" s="125"/>
      <c r="H1" s="68"/>
      <c r="I1" s="68"/>
      <c r="J1" s="68"/>
      <c r="K1" s="68"/>
      <c r="L1" s="68"/>
      <c r="M1" s="68"/>
      <c r="N1" s="29"/>
      <c r="O1" s="29"/>
      <c r="P1" s="29"/>
      <c r="Q1" s="68"/>
      <c r="U1" s="124"/>
      <c r="W1" s="37" t="s">
        <v>180</v>
      </c>
    </row>
    <row r="2" ht="39.75" customHeight="1" spans="1:23">
      <c r="A2" s="126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"单位名称："&amp;"耿马傣族佤族自治县贺派乡中心校"</f>
        <v>单位名称：耿马傣族佤族自治县贺派乡中心校</v>
      </c>
      <c r="B3" s="127"/>
      <c r="C3" s="127"/>
      <c r="D3" s="127"/>
      <c r="E3" s="127"/>
      <c r="F3" s="127"/>
      <c r="G3" s="127"/>
      <c r="H3" s="72"/>
      <c r="I3" s="72"/>
      <c r="J3" s="72"/>
      <c r="K3" s="72"/>
      <c r="L3" s="72"/>
      <c r="M3" s="72"/>
      <c r="N3" s="94"/>
      <c r="O3" s="94"/>
      <c r="P3" s="94"/>
      <c r="Q3" s="72"/>
      <c r="U3" s="124"/>
      <c r="W3" s="37" t="s">
        <v>172</v>
      </c>
    </row>
    <row r="4" ht="18" customHeight="1" spans="1:23">
      <c r="A4" s="10" t="s">
        <v>181</v>
      </c>
      <c r="B4" s="10" t="s">
        <v>182</v>
      </c>
      <c r="C4" s="10" t="s">
        <v>183</v>
      </c>
      <c r="D4" s="10" t="s">
        <v>184</v>
      </c>
      <c r="E4" s="10" t="s">
        <v>185</v>
      </c>
      <c r="F4" s="10" t="s">
        <v>186</v>
      </c>
      <c r="G4" s="10" t="s">
        <v>187</v>
      </c>
      <c r="H4" s="128" t="s">
        <v>188</v>
      </c>
      <c r="I4" s="64" t="s">
        <v>188</v>
      </c>
      <c r="J4" s="64"/>
      <c r="K4" s="64"/>
      <c r="L4" s="64"/>
      <c r="M4" s="64"/>
      <c r="N4" s="13"/>
      <c r="O4" s="13"/>
      <c r="P4" s="13"/>
      <c r="Q4" s="75" t="s">
        <v>61</v>
      </c>
      <c r="R4" s="64" t="s">
        <v>77</v>
      </c>
      <c r="S4" s="64"/>
      <c r="T4" s="64"/>
      <c r="U4" s="64"/>
      <c r="V4" s="64"/>
      <c r="W4" s="133"/>
    </row>
    <row r="5" ht="18" customHeight="1" spans="1:23">
      <c r="A5" s="15"/>
      <c r="B5" s="123"/>
      <c r="C5" s="15"/>
      <c r="D5" s="15"/>
      <c r="E5" s="15"/>
      <c r="F5" s="15"/>
      <c r="G5" s="15"/>
      <c r="H5" s="106" t="s">
        <v>189</v>
      </c>
      <c r="I5" s="128" t="s">
        <v>58</v>
      </c>
      <c r="J5" s="64"/>
      <c r="K5" s="64"/>
      <c r="L5" s="64"/>
      <c r="M5" s="133"/>
      <c r="N5" s="12" t="s">
        <v>190</v>
      </c>
      <c r="O5" s="13"/>
      <c r="P5" s="14"/>
      <c r="Q5" s="10" t="s">
        <v>61</v>
      </c>
      <c r="R5" s="128" t="s">
        <v>77</v>
      </c>
      <c r="S5" s="75" t="s">
        <v>64</v>
      </c>
      <c r="T5" s="64" t="s">
        <v>77</v>
      </c>
      <c r="U5" s="75" t="s">
        <v>66</v>
      </c>
      <c r="V5" s="75" t="s">
        <v>67</v>
      </c>
      <c r="W5" s="135" t="s">
        <v>68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4" t="s">
        <v>191</v>
      </c>
      <c r="J6" s="10" t="s">
        <v>192</v>
      </c>
      <c r="K6" s="10" t="s">
        <v>193</v>
      </c>
      <c r="L6" s="10" t="s">
        <v>194</v>
      </c>
      <c r="M6" s="10" t="s">
        <v>195</v>
      </c>
      <c r="N6" s="10" t="s">
        <v>58</v>
      </c>
      <c r="O6" s="10" t="s">
        <v>59</v>
      </c>
      <c r="P6" s="10" t="s">
        <v>60</v>
      </c>
      <c r="Q6" s="31"/>
      <c r="R6" s="10" t="s">
        <v>57</v>
      </c>
      <c r="S6" s="10" t="s">
        <v>64</v>
      </c>
      <c r="T6" s="10" t="s">
        <v>196</v>
      </c>
      <c r="U6" s="10" t="s">
        <v>66</v>
      </c>
      <c r="V6" s="10" t="s">
        <v>67</v>
      </c>
      <c r="W6" s="10" t="s">
        <v>68</v>
      </c>
    </row>
    <row r="7" ht="37.5" customHeight="1" spans="1:23">
      <c r="A7" s="109"/>
      <c r="B7" s="109"/>
      <c r="C7" s="109"/>
      <c r="D7" s="109"/>
      <c r="E7" s="109"/>
      <c r="F7" s="109"/>
      <c r="G7" s="109"/>
      <c r="H7" s="109"/>
      <c r="I7" s="93"/>
      <c r="J7" s="17" t="s">
        <v>197</v>
      </c>
      <c r="K7" s="17" t="s">
        <v>193</v>
      </c>
      <c r="L7" s="17" t="s">
        <v>194</v>
      </c>
      <c r="M7" s="17" t="s">
        <v>195</v>
      </c>
      <c r="N7" s="17" t="s">
        <v>193</v>
      </c>
      <c r="O7" s="17" t="s">
        <v>194</v>
      </c>
      <c r="P7" s="17" t="s">
        <v>195</v>
      </c>
      <c r="Q7" s="17" t="s">
        <v>61</v>
      </c>
      <c r="R7" s="17" t="s">
        <v>57</v>
      </c>
      <c r="S7" s="17" t="s">
        <v>64</v>
      </c>
      <c r="T7" s="17" t="s">
        <v>196</v>
      </c>
      <c r="U7" s="17" t="s">
        <v>66</v>
      </c>
      <c r="V7" s="17" t="s">
        <v>67</v>
      </c>
      <c r="W7" s="17" t="s">
        <v>68</v>
      </c>
    </row>
    <row r="8" ht="19.5" customHeight="1" spans="1:23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  <c r="T8" s="129">
        <v>20</v>
      </c>
      <c r="U8" s="129">
        <v>21</v>
      </c>
      <c r="V8" s="129">
        <v>22</v>
      </c>
      <c r="W8" s="129">
        <v>23</v>
      </c>
    </row>
    <row r="9" ht="21" customHeight="1" spans="1:23">
      <c r="A9" s="130" t="s">
        <v>70</v>
      </c>
      <c r="B9" s="130"/>
      <c r="C9" s="130"/>
      <c r="D9" s="130"/>
      <c r="E9" s="130"/>
      <c r="F9" s="130"/>
      <c r="G9" s="130"/>
      <c r="H9" s="23">
        <v>18788726.39</v>
      </c>
      <c r="I9" s="23">
        <v>18788726.39</v>
      </c>
      <c r="J9" s="23"/>
      <c r="K9" s="23"/>
      <c r="L9" s="23">
        <v>18788726.39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0" t="s">
        <v>70</v>
      </c>
      <c r="B10" s="21" t="s">
        <v>198</v>
      </c>
      <c r="C10" s="21" t="s">
        <v>199</v>
      </c>
      <c r="D10" s="21" t="s">
        <v>86</v>
      </c>
      <c r="E10" s="21" t="s">
        <v>157</v>
      </c>
      <c r="F10" s="21" t="s">
        <v>200</v>
      </c>
      <c r="G10" s="21" t="s">
        <v>201</v>
      </c>
      <c r="H10" s="23">
        <v>64980</v>
      </c>
      <c r="I10" s="23">
        <v>64980</v>
      </c>
      <c r="J10" s="23"/>
      <c r="K10" s="23"/>
      <c r="L10" s="23">
        <v>64980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30" t="s">
        <v>70</v>
      </c>
      <c r="B11" s="21" t="s">
        <v>198</v>
      </c>
      <c r="C11" s="21" t="s">
        <v>199</v>
      </c>
      <c r="D11" s="21" t="s">
        <v>87</v>
      </c>
      <c r="E11" s="21" t="s">
        <v>158</v>
      </c>
      <c r="F11" s="21" t="s">
        <v>200</v>
      </c>
      <c r="G11" s="21" t="s">
        <v>201</v>
      </c>
      <c r="H11" s="23">
        <v>5372964</v>
      </c>
      <c r="I11" s="23">
        <v>5372964</v>
      </c>
      <c r="J11" s="23"/>
      <c r="K11" s="23"/>
      <c r="L11" s="23">
        <v>5372964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30" t="s">
        <v>70</v>
      </c>
      <c r="B12" s="21" t="s">
        <v>198</v>
      </c>
      <c r="C12" s="21" t="s">
        <v>199</v>
      </c>
      <c r="D12" s="21" t="s">
        <v>86</v>
      </c>
      <c r="E12" s="21" t="s">
        <v>157</v>
      </c>
      <c r="F12" s="21" t="s">
        <v>202</v>
      </c>
      <c r="G12" s="21" t="s">
        <v>203</v>
      </c>
      <c r="H12" s="23">
        <v>17880</v>
      </c>
      <c r="I12" s="23">
        <v>17880</v>
      </c>
      <c r="J12" s="23"/>
      <c r="K12" s="23"/>
      <c r="L12" s="23">
        <v>17880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30" t="s">
        <v>70</v>
      </c>
      <c r="B13" s="21" t="s">
        <v>198</v>
      </c>
      <c r="C13" s="21" t="s">
        <v>199</v>
      </c>
      <c r="D13" s="21" t="s">
        <v>87</v>
      </c>
      <c r="E13" s="21" t="s">
        <v>158</v>
      </c>
      <c r="F13" s="21" t="s">
        <v>202</v>
      </c>
      <c r="G13" s="21" t="s">
        <v>203</v>
      </c>
      <c r="H13" s="23">
        <v>909672</v>
      </c>
      <c r="I13" s="23">
        <v>909672</v>
      </c>
      <c r="J13" s="23"/>
      <c r="K13" s="23"/>
      <c r="L13" s="23">
        <v>909672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30" t="s">
        <v>70</v>
      </c>
      <c r="B14" s="21" t="s">
        <v>204</v>
      </c>
      <c r="C14" s="21" t="s">
        <v>205</v>
      </c>
      <c r="D14" s="21" t="s">
        <v>86</v>
      </c>
      <c r="E14" s="21" t="s">
        <v>157</v>
      </c>
      <c r="F14" s="21" t="s">
        <v>202</v>
      </c>
      <c r="G14" s="21" t="s">
        <v>203</v>
      </c>
      <c r="H14" s="23">
        <v>12000</v>
      </c>
      <c r="I14" s="23">
        <v>12000</v>
      </c>
      <c r="J14" s="23"/>
      <c r="K14" s="23"/>
      <c r="L14" s="23">
        <v>12000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30" t="s">
        <v>70</v>
      </c>
      <c r="B15" s="21" t="s">
        <v>204</v>
      </c>
      <c r="C15" s="21" t="s">
        <v>205</v>
      </c>
      <c r="D15" s="21" t="s">
        <v>87</v>
      </c>
      <c r="E15" s="21" t="s">
        <v>158</v>
      </c>
      <c r="F15" s="21" t="s">
        <v>202</v>
      </c>
      <c r="G15" s="21" t="s">
        <v>203</v>
      </c>
      <c r="H15" s="23">
        <v>522000</v>
      </c>
      <c r="I15" s="23">
        <v>522000</v>
      </c>
      <c r="J15" s="23"/>
      <c r="K15" s="23"/>
      <c r="L15" s="23">
        <v>522000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30" t="s">
        <v>70</v>
      </c>
      <c r="B16" s="21" t="s">
        <v>206</v>
      </c>
      <c r="C16" s="21" t="s">
        <v>207</v>
      </c>
      <c r="D16" s="21" t="s">
        <v>86</v>
      </c>
      <c r="E16" s="21" t="s">
        <v>157</v>
      </c>
      <c r="F16" s="21" t="s">
        <v>202</v>
      </c>
      <c r="G16" s="21" t="s">
        <v>203</v>
      </c>
      <c r="H16" s="23">
        <v>14400</v>
      </c>
      <c r="I16" s="23">
        <v>14400</v>
      </c>
      <c r="J16" s="23"/>
      <c r="K16" s="23"/>
      <c r="L16" s="23">
        <v>14400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30" t="s">
        <v>70</v>
      </c>
      <c r="B17" s="21" t="s">
        <v>206</v>
      </c>
      <c r="C17" s="21" t="s">
        <v>207</v>
      </c>
      <c r="D17" s="21" t="s">
        <v>87</v>
      </c>
      <c r="E17" s="21" t="s">
        <v>158</v>
      </c>
      <c r="F17" s="21" t="s">
        <v>202</v>
      </c>
      <c r="G17" s="21" t="s">
        <v>203</v>
      </c>
      <c r="H17" s="23">
        <v>588000</v>
      </c>
      <c r="I17" s="23">
        <v>588000</v>
      </c>
      <c r="J17" s="23"/>
      <c r="K17" s="23"/>
      <c r="L17" s="23">
        <v>588000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30" t="s">
        <v>70</v>
      </c>
      <c r="B18" s="21" t="s">
        <v>208</v>
      </c>
      <c r="C18" s="21" t="s">
        <v>209</v>
      </c>
      <c r="D18" s="21" t="s">
        <v>86</v>
      </c>
      <c r="E18" s="21" t="s">
        <v>157</v>
      </c>
      <c r="F18" s="21" t="s">
        <v>210</v>
      </c>
      <c r="G18" s="21" t="s">
        <v>211</v>
      </c>
      <c r="H18" s="23">
        <v>54420</v>
      </c>
      <c r="I18" s="23">
        <v>54420</v>
      </c>
      <c r="J18" s="23"/>
      <c r="K18" s="23"/>
      <c r="L18" s="23">
        <v>54420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30" t="s">
        <v>70</v>
      </c>
      <c r="B19" s="21" t="s">
        <v>208</v>
      </c>
      <c r="C19" s="21" t="s">
        <v>209</v>
      </c>
      <c r="D19" s="21" t="s">
        <v>87</v>
      </c>
      <c r="E19" s="21" t="s">
        <v>158</v>
      </c>
      <c r="F19" s="21" t="s">
        <v>210</v>
      </c>
      <c r="G19" s="21" t="s">
        <v>211</v>
      </c>
      <c r="H19" s="23">
        <v>2528784</v>
      </c>
      <c r="I19" s="23">
        <v>2528784</v>
      </c>
      <c r="J19" s="23"/>
      <c r="K19" s="23"/>
      <c r="L19" s="23">
        <v>2528784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30" t="s">
        <v>70</v>
      </c>
      <c r="B20" s="21" t="s">
        <v>212</v>
      </c>
      <c r="C20" s="21" t="s">
        <v>213</v>
      </c>
      <c r="D20" s="21" t="s">
        <v>86</v>
      </c>
      <c r="E20" s="21" t="s">
        <v>157</v>
      </c>
      <c r="F20" s="21" t="s">
        <v>210</v>
      </c>
      <c r="G20" s="21" t="s">
        <v>211</v>
      </c>
      <c r="H20" s="23">
        <v>36000</v>
      </c>
      <c r="I20" s="23">
        <v>36000</v>
      </c>
      <c r="J20" s="23"/>
      <c r="K20" s="23"/>
      <c r="L20" s="23">
        <v>36000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30" t="s">
        <v>70</v>
      </c>
      <c r="B21" s="21" t="s">
        <v>212</v>
      </c>
      <c r="C21" s="21" t="s">
        <v>213</v>
      </c>
      <c r="D21" s="21" t="s">
        <v>87</v>
      </c>
      <c r="E21" s="21" t="s">
        <v>158</v>
      </c>
      <c r="F21" s="21" t="s">
        <v>210</v>
      </c>
      <c r="G21" s="21" t="s">
        <v>211</v>
      </c>
      <c r="H21" s="23">
        <v>1566000</v>
      </c>
      <c r="I21" s="23">
        <v>1566000</v>
      </c>
      <c r="J21" s="23"/>
      <c r="K21" s="23"/>
      <c r="L21" s="23">
        <v>1566000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30" t="s">
        <v>70</v>
      </c>
      <c r="B22" s="21" t="s">
        <v>214</v>
      </c>
      <c r="C22" s="21" t="s">
        <v>215</v>
      </c>
      <c r="D22" s="21" t="s">
        <v>86</v>
      </c>
      <c r="E22" s="21" t="s">
        <v>157</v>
      </c>
      <c r="F22" s="21" t="s">
        <v>210</v>
      </c>
      <c r="G22" s="21" t="s">
        <v>211</v>
      </c>
      <c r="H22" s="23">
        <v>24960</v>
      </c>
      <c r="I22" s="23">
        <v>24960</v>
      </c>
      <c r="J22" s="23"/>
      <c r="K22" s="23"/>
      <c r="L22" s="23">
        <v>24960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30" t="s">
        <v>70</v>
      </c>
      <c r="B23" s="21" t="s">
        <v>214</v>
      </c>
      <c r="C23" s="21" t="s">
        <v>215</v>
      </c>
      <c r="D23" s="21" t="s">
        <v>87</v>
      </c>
      <c r="E23" s="21" t="s">
        <v>158</v>
      </c>
      <c r="F23" s="21" t="s">
        <v>210</v>
      </c>
      <c r="G23" s="21" t="s">
        <v>211</v>
      </c>
      <c r="H23" s="23">
        <v>1257360</v>
      </c>
      <c r="I23" s="23">
        <v>1257360</v>
      </c>
      <c r="J23" s="23"/>
      <c r="K23" s="23"/>
      <c r="L23" s="23">
        <v>1257360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30" t="s">
        <v>70</v>
      </c>
      <c r="B24" s="21" t="s">
        <v>216</v>
      </c>
      <c r="C24" s="21" t="s">
        <v>217</v>
      </c>
      <c r="D24" s="21" t="s">
        <v>94</v>
      </c>
      <c r="E24" s="21" t="s">
        <v>163</v>
      </c>
      <c r="F24" s="21" t="s">
        <v>218</v>
      </c>
      <c r="G24" s="21" t="s">
        <v>219</v>
      </c>
      <c r="H24" s="23">
        <v>1636963.2</v>
      </c>
      <c r="I24" s="23">
        <v>1636963.2</v>
      </c>
      <c r="J24" s="23"/>
      <c r="K24" s="23"/>
      <c r="L24" s="23">
        <v>1636963.2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30" t="s">
        <v>70</v>
      </c>
      <c r="B25" s="21" t="s">
        <v>216</v>
      </c>
      <c r="C25" s="21" t="s">
        <v>217</v>
      </c>
      <c r="D25" s="21" t="s">
        <v>220</v>
      </c>
      <c r="E25" s="21" t="s">
        <v>221</v>
      </c>
      <c r="F25" s="21" t="s">
        <v>222</v>
      </c>
      <c r="G25" s="21" t="s">
        <v>223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30" t="s">
        <v>70</v>
      </c>
      <c r="B26" s="21" t="s">
        <v>216</v>
      </c>
      <c r="C26" s="21" t="s">
        <v>217</v>
      </c>
      <c r="D26" s="21" t="s">
        <v>224</v>
      </c>
      <c r="E26" s="21" t="s">
        <v>225</v>
      </c>
      <c r="F26" s="21" t="s">
        <v>226</v>
      </c>
      <c r="G26" s="21" t="s">
        <v>227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30" t="s">
        <v>70</v>
      </c>
      <c r="B27" s="21" t="s">
        <v>216</v>
      </c>
      <c r="C27" s="21" t="s">
        <v>217</v>
      </c>
      <c r="D27" s="21" t="s">
        <v>100</v>
      </c>
      <c r="E27" s="21" t="s">
        <v>167</v>
      </c>
      <c r="F27" s="21" t="s">
        <v>226</v>
      </c>
      <c r="G27" s="21" t="s">
        <v>227</v>
      </c>
      <c r="H27" s="23">
        <v>726402.42</v>
      </c>
      <c r="I27" s="23">
        <v>726402.42</v>
      </c>
      <c r="J27" s="23"/>
      <c r="K27" s="23"/>
      <c r="L27" s="23">
        <v>726402.42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30" t="s">
        <v>70</v>
      </c>
      <c r="B28" s="21" t="s">
        <v>216</v>
      </c>
      <c r="C28" s="21" t="s">
        <v>217</v>
      </c>
      <c r="D28" s="21" t="s">
        <v>228</v>
      </c>
      <c r="E28" s="21" t="s">
        <v>229</v>
      </c>
      <c r="F28" s="21" t="s">
        <v>230</v>
      </c>
      <c r="G28" s="21" t="s">
        <v>231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30" t="s">
        <v>70</v>
      </c>
      <c r="B29" s="21" t="s">
        <v>216</v>
      </c>
      <c r="C29" s="21" t="s">
        <v>217</v>
      </c>
      <c r="D29" s="21" t="s">
        <v>86</v>
      </c>
      <c r="E29" s="21" t="s">
        <v>157</v>
      </c>
      <c r="F29" s="21" t="s">
        <v>232</v>
      </c>
      <c r="G29" s="21" t="s">
        <v>233</v>
      </c>
      <c r="H29" s="23">
        <v>1135.68</v>
      </c>
      <c r="I29" s="23">
        <v>1135.68</v>
      </c>
      <c r="J29" s="23"/>
      <c r="K29" s="23"/>
      <c r="L29" s="23">
        <v>1135.68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30" t="s">
        <v>70</v>
      </c>
      <c r="B30" s="21" t="s">
        <v>216</v>
      </c>
      <c r="C30" s="21" t="s">
        <v>217</v>
      </c>
      <c r="D30" s="21" t="s">
        <v>87</v>
      </c>
      <c r="E30" s="21" t="s">
        <v>158</v>
      </c>
      <c r="F30" s="21" t="s">
        <v>232</v>
      </c>
      <c r="G30" s="21" t="s">
        <v>233</v>
      </c>
      <c r="H30" s="23">
        <v>70481.46</v>
      </c>
      <c r="I30" s="23">
        <v>70481.46</v>
      </c>
      <c r="J30" s="23"/>
      <c r="K30" s="23"/>
      <c r="L30" s="23">
        <v>70481.46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30" t="s">
        <v>70</v>
      </c>
      <c r="B31" s="21" t="s">
        <v>216</v>
      </c>
      <c r="C31" s="21" t="s">
        <v>217</v>
      </c>
      <c r="D31" s="21" t="s">
        <v>101</v>
      </c>
      <c r="E31" s="21" t="s">
        <v>168</v>
      </c>
      <c r="F31" s="21" t="s">
        <v>232</v>
      </c>
      <c r="G31" s="21" t="s">
        <v>233</v>
      </c>
      <c r="H31" s="23">
        <v>28956</v>
      </c>
      <c r="I31" s="23">
        <v>28956</v>
      </c>
      <c r="J31" s="23"/>
      <c r="K31" s="23"/>
      <c r="L31" s="23">
        <v>28956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30" t="s">
        <v>70</v>
      </c>
      <c r="B32" s="21" t="s">
        <v>216</v>
      </c>
      <c r="C32" s="21" t="s">
        <v>217</v>
      </c>
      <c r="D32" s="21" t="s">
        <v>101</v>
      </c>
      <c r="E32" s="21" t="s">
        <v>168</v>
      </c>
      <c r="F32" s="21" t="s">
        <v>232</v>
      </c>
      <c r="G32" s="21" t="s">
        <v>233</v>
      </c>
      <c r="H32" s="23">
        <v>20462.04</v>
      </c>
      <c r="I32" s="23">
        <v>20462.04</v>
      </c>
      <c r="J32" s="23"/>
      <c r="K32" s="23"/>
      <c r="L32" s="23">
        <v>20462.04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30" t="s">
        <v>70</v>
      </c>
      <c r="B33" s="21" t="s">
        <v>234</v>
      </c>
      <c r="C33" s="21" t="s">
        <v>170</v>
      </c>
      <c r="D33" s="21" t="s">
        <v>105</v>
      </c>
      <c r="E33" s="21" t="s">
        <v>170</v>
      </c>
      <c r="F33" s="21" t="s">
        <v>235</v>
      </c>
      <c r="G33" s="21" t="s">
        <v>170</v>
      </c>
      <c r="H33" s="23">
        <v>1227722.4</v>
      </c>
      <c r="I33" s="23">
        <v>1227722.4</v>
      </c>
      <c r="J33" s="23"/>
      <c r="K33" s="23"/>
      <c r="L33" s="23">
        <v>1227722.4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30" t="s">
        <v>70</v>
      </c>
      <c r="B34" s="21" t="s">
        <v>236</v>
      </c>
      <c r="C34" s="21" t="s">
        <v>237</v>
      </c>
      <c r="D34" s="21"/>
      <c r="E34" s="21" t="s">
        <v>157</v>
      </c>
      <c r="F34" s="21" t="s">
        <v>238</v>
      </c>
      <c r="G34" s="21" t="s">
        <v>239</v>
      </c>
      <c r="H34" s="23">
        <v>263400</v>
      </c>
      <c r="I34" s="23">
        <v>263400</v>
      </c>
      <c r="J34" s="23"/>
      <c r="K34" s="23"/>
      <c r="L34" s="23">
        <v>263400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30" t="s">
        <v>70</v>
      </c>
      <c r="B35" s="21" t="s">
        <v>240</v>
      </c>
      <c r="C35" s="21" t="s">
        <v>241</v>
      </c>
      <c r="D35" s="21" t="s">
        <v>87</v>
      </c>
      <c r="E35" s="21" t="s">
        <v>158</v>
      </c>
      <c r="F35" s="21" t="s">
        <v>238</v>
      </c>
      <c r="G35" s="21" t="s">
        <v>239</v>
      </c>
      <c r="H35" s="23">
        <v>30822.12</v>
      </c>
      <c r="I35" s="23">
        <v>30822.12</v>
      </c>
      <c r="J35" s="23"/>
      <c r="K35" s="23"/>
      <c r="L35" s="23">
        <v>30822.12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30" t="s">
        <v>70</v>
      </c>
      <c r="B36" s="21" t="s">
        <v>242</v>
      </c>
      <c r="C36" s="21" t="s">
        <v>243</v>
      </c>
      <c r="D36" s="21"/>
      <c r="E36" s="21" t="s">
        <v>157</v>
      </c>
      <c r="F36" s="21" t="s">
        <v>244</v>
      </c>
      <c r="G36" s="21" t="s">
        <v>243</v>
      </c>
      <c r="H36" s="23">
        <v>3244.8</v>
      </c>
      <c r="I36" s="23">
        <v>3244.8</v>
      </c>
      <c r="J36" s="23"/>
      <c r="K36" s="23"/>
      <c r="L36" s="23">
        <v>3244.8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30" t="s">
        <v>70</v>
      </c>
      <c r="B37" s="21" t="s">
        <v>242</v>
      </c>
      <c r="C37" s="21" t="s">
        <v>243</v>
      </c>
      <c r="D37" s="21" t="s">
        <v>87</v>
      </c>
      <c r="E37" s="21" t="s">
        <v>158</v>
      </c>
      <c r="F37" s="21" t="s">
        <v>244</v>
      </c>
      <c r="G37" s="21" t="s">
        <v>243</v>
      </c>
      <c r="H37" s="23">
        <v>201375.6</v>
      </c>
      <c r="I37" s="23">
        <v>201375.6</v>
      </c>
      <c r="J37" s="23"/>
      <c r="K37" s="23"/>
      <c r="L37" s="23">
        <v>201375.6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30" t="s">
        <v>70</v>
      </c>
      <c r="B38" s="21" t="s">
        <v>245</v>
      </c>
      <c r="C38" s="21" t="s">
        <v>246</v>
      </c>
      <c r="D38" s="21" t="s">
        <v>86</v>
      </c>
      <c r="E38" s="21" t="s">
        <v>157</v>
      </c>
      <c r="F38" s="21" t="s">
        <v>247</v>
      </c>
      <c r="G38" s="21" t="s">
        <v>248</v>
      </c>
      <c r="H38" s="23">
        <v>2457.03</v>
      </c>
      <c r="I38" s="23">
        <v>2457.03</v>
      </c>
      <c r="J38" s="23"/>
      <c r="K38" s="23"/>
      <c r="L38" s="23">
        <v>2457.03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30" t="s">
        <v>70</v>
      </c>
      <c r="B39" s="21" t="s">
        <v>245</v>
      </c>
      <c r="C39" s="21" t="s">
        <v>246</v>
      </c>
      <c r="D39" s="21" t="s">
        <v>87</v>
      </c>
      <c r="E39" s="21" t="s">
        <v>158</v>
      </c>
      <c r="F39" s="21" t="s">
        <v>247</v>
      </c>
      <c r="G39" s="21" t="s">
        <v>248</v>
      </c>
      <c r="H39" s="23">
        <v>153563.96</v>
      </c>
      <c r="I39" s="23">
        <v>153563.96</v>
      </c>
      <c r="J39" s="23"/>
      <c r="K39" s="23"/>
      <c r="L39" s="23">
        <v>153563.96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30" t="s">
        <v>70</v>
      </c>
      <c r="B40" s="21" t="s">
        <v>249</v>
      </c>
      <c r="C40" s="21" t="s">
        <v>250</v>
      </c>
      <c r="D40" s="21" t="s">
        <v>93</v>
      </c>
      <c r="E40" s="21" t="s">
        <v>162</v>
      </c>
      <c r="F40" s="21" t="s">
        <v>251</v>
      </c>
      <c r="G40" s="21" t="s">
        <v>252</v>
      </c>
      <c r="H40" s="23">
        <v>895545.6</v>
      </c>
      <c r="I40" s="23">
        <v>895545.6</v>
      </c>
      <c r="J40" s="23"/>
      <c r="K40" s="23"/>
      <c r="L40" s="23">
        <v>895545.6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30" t="s">
        <v>70</v>
      </c>
      <c r="B41" s="21" t="s">
        <v>253</v>
      </c>
      <c r="C41" s="21" t="s">
        <v>254</v>
      </c>
      <c r="D41" s="21" t="s">
        <v>89</v>
      </c>
      <c r="E41" s="21" t="s">
        <v>160</v>
      </c>
      <c r="F41" s="21" t="s">
        <v>255</v>
      </c>
      <c r="G41" s="21" t="s">
        <v>256</v>
      </c>
      <c r="H41" s="23">
        <v>55968</v>
      </c>
      <c r="I41" s="23">
        <v>55968</v>
      </c>
      <c r="J41" s="23"/>
      <c r="K41" s="23"/>
      <c r="L41" s="23">
        <v>55968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30" t="s">
        <v>70</v>
      </c>
      <c r="B42" s="21" t="s">
        <v>257</v>
      </c>
      <c r="C42" s="21" t="s">
        <v>258</v>
      </c>
      <c r="D42" s="21" t="s">
        <v>89</v>
      </c>
      <c r="E42" s="21" t="s">
        <v>160</v>
      </c>
      <c r="F42" s="21" t="s">
        <v>255</v>
      </c>
      <c r="G42" s="21" t="s">
        <v>256</v>
      </c>
      <c r="H42" s="23">
        <v>467280</v>
      </c>
      <c r="I42" s="23">
        <v>467280</v>
      </c>
      <c r="J42" s="23"/>
      <c r="K42" s="23"/>
      <c r="L42" s="23">
        <v>467280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30" t="s">
        <v>70</v>
      </c>
      <c r="B43" s="21" t="s">
        <v>259</v>
      </c>
      <c r="C43" s="21" t="s">
        <v>260</v>
      </c>
      <c r="D43" s="21" t="s">
        <v>96</v>
      </c>
      <c r="E43" s="21" t="s">
        <v>165</v>
      </c>
      <c r="F43" s="21" t="s">
        <v>255</v>
      </c>
      <c r="G43" s="21" t="s">
        <v>256</v>
      </c>
      <c r="H43" s="23">
        <v>33526.08</v>
      </c>
      <c r="I43" s="23">
        <v>33526.08</v>
      </c>
      <c r="J43" s="23"/>
      <c r="K43" s="23"/>
      <c r="L43" s="23">
        <v>33526.08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30" t="s">
        <v>70</v>
      </c>
      <c r="B44" s="21" t="s">
        <v>216</v>
      </c>
      <c r="C44" s="21" t="s">
        <v>217</v>
      </c>
      <c r="D44" s="21" t="s">
        <v>224</v>
      </c>
      <c r="E44" s="21" t="s">
        <v>225</v>
      </c>
      <c r="F44" s="21" t="s">
        <v>261</v>
      </c>
      <c r="G44" s="21" t="s">
        <v>262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34" t="s">
        <v>109</v>
      </c>
      <c r="B45" s="131"/>
      <c r="C45" s="131"/>
      <c r="D45" s="131"/>
      <c r="E45" s="131"/>
      <c r="F45" s="131"/>
      <c r="G45" s="132"/>
      <c r="H45" s="23">
        <v>18788726.39</v>
      </c>
      <c r="I45" s="23">
        <v>18788726.39</v>
      </c>
      <c r="J45" s="23"/>
      <c r="K45" s="23"/>
      <c r="L45" s="23">
        <v>18788726.39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</sheetData>
  <mergeCells count="30">
    <mergeCell ref="A2:W2"/>
    <mergeCell ref="A3:G3"/>
    <mergeCell ref="H4:W4"/>
    <mergeCell ref="I5:M5"/>
    <mergeCell ref="N5:P5"/>
    <mergeCell ref="R5:W5"/>
    <mergeCell ref="A45:G45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3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7"/>
  <sheetViews>
    <sheetView showZeros="0" topLeftCell="A8" workbookViewId="0">
      <selection activeCell="C25" sqref="C25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263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"单位名称："&amp;"耿马傣族佤族自治县贺派乡中心校"</f>
        <v>单位名称：耿马傣族佤族自治县贺派乡中心校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172</v>
      </c>
    </row>
    <row r="4" ht="18.75" customHeight="1" spans="1:23">
      <c r="A4" s="10" t="s">
        <v>264</v>
      </c>
      <c r="B4" s="11" t="s">
        <v>182</v>
      </c>
      <c r="C4" s="10" t="s">
        <v>183</v>
      </c>
      <c r="D4" s="10" t="s">
        <v>265</v>
      </c>
      <c r="E4" s="11" t="s">
        <v>184</v>
      </c>
      <c r="F4" s="11" t="s">
        <v>185</v>
      </c>
      <c r="G4" s="11" t="s">
        <v>266</v>
      </c>
      <c r="H4" s="11" t="s">
        <v>267</v>
      </c>
      <c r="I4" s="30" t="s">
        <v>55</v>
      </c>
      <c r="J4" s="12" t="s">
        <v>268</v>
      </c>
      <c r="K4" s="13"/>
      <c r="L4" s="13"/>
      <c r="M4" s="14"/>
      <c r="N4" s="12" t="s">
        <v>190</v>
      </c>
      <c r="O4" s="13"/>
      <c r="P4" s="14"/>
      <c r="Q4" s="11" t="s">
        <v>61</v>
      </c>
      <c r="R4" s="12" t="s">
        <v>77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20" t="s">
        <v>58</v>
      </c>
      <c r="K5" s="121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196</v>
      </c>
      <c r="U5" s="10" t="s">
        <v>66</v>
      </c>
      <c r="V5" s="10" t="s">
        <v>67</v>
      </c>
      <c r="W5" s="10" t="s">
        <v>68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2" t="s">
        <v>57</v>
      </c>
      <c r="K6" s="95"/>
      <c r="L6" s="31"/>
      <c r="M6" s="31"/>
      <c r="N6" s="31"/>
      <c r="O6" s="31"/>
      <c r="P6" s="31"/>
      <c r="Q6" s="31"/>
      <c r="R6" s="31"/>
      <c r="S6" s="123"/>
      <c r="T6" s="123"/>
      <c r="U6" s="123"/>
      <c r="V6" s="123"/>
      <c r="W6" s="123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57</v>
      </c>
      <c r="K7" s="45" t="s">
        <v>269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18">
        <v>1</v>
      </c>
      <c r="B8" s="118">
        <v>2</v>
      </c>
      <c r="C8" s="118">
        <v>3</v>
      </c>
      <c r="D8" s="118">
        <v>4</v>
      </c>
      <c r="E8" s="118">
        <v>5</v>
      </c>
      <c r="F8" s="118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  <c r="R8" s="118">
        <v>18</v>
      </c>
      <c r="S8" s="118">
        <v>19</v>
      </c>
      <c r="T8" s="118">
        <v>20</v>
      </c>
      <c r="U8" s="118">
        <v>21</v>
      </c>
      <c r="V8" s="118">
        <v>22</v>
      </c>
      <c r="W8" s="118">
        <v>23</v>
      </c>
    </row>
    <row r="9" ht="18.75" customHeight="1" spans="1:23">
      <c r="A9" s="21"/>
      <c r="B9" s="21"/>
      <c r="C9" s="21" t="s">
        <v>270</v>
      </c>
      <c r="D9" s="21"/>
      <c r="E9" s="21"/>
      <c r="F9" s="21"/>
      <c r="G9" s="21"/>
      <c r="H9" s="21"/>
      <c r="I9" s="23">
        <v>225600</v>
      </c>
      <c r="J9" s="23">
        <v>225600</v>
      </c>
      <c r="K9" s="23">
        <v>225600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9" t="s">
        <v>271</v>
      </c>
      <c r="B10" s="119" t="s">
        <v>272</v>
      </c>
      <c r="C10" s="21" t="s">
        <v>270</v>
      </c>
      <c r="D10" s="119" t="s">
        <v>70</v>
      </c>
      <c r="E10" s="119" t="s">
        <v>86</v>
      </c>
      <c r="F10" s="119" t="s">
        <v>157</v>
      </c>
      <c r="G10" s="119" t="s">
        <v>238</v>
      </c>
      <c r="H10" s="119" t="s">
        <v>239</v>
      </c>
      <c r="I10" s="23">
        <v>38000</v>
      </c>
      <c r="J10" s="23">
        <v>38000</v>
      </c>
      <c r="K10" s="23">
        <v>38000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9" t="s">
        <v>271</v>
      </c>
      <c r="B11" s="119" t="s">
        <v>272</v>
      </c>
      <c r="C11" s="21" t="s">
        <v>270</v>
      </c>
      <c r="D11" s="119" t="s">
        <v>70</v>
      </c>
      <c r="E11" s="119" t="s">
        <v>86</v>
      </c>
      <c r="F11" s="119" t="s">
        <v>157</v>
      </c>
      <c r="G11" s="119" t="s">
        <v>273</v>
      </c>
      <c r="H11" s="119" t="s">
        <v>274</v>
      </c>
      <c r="I11" s="23">
        <v>5000</v>
      </c>
      <c r="J11" s="23">
        <v>5000</v>
      </c>
      <c r="K11" s="23">
        <v>5000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9" t="s">
        <v>271</v>
      </c>
      <c r="B12" s="119" t="s">
        <v>272</v>
      </c>
      <c r="C12" s="21" t="s">
        <v>270</v>
      </c>
      <c r="D12" s="119" t="s">
        <v>70</v>
      </c>
      <c r="E12" s="119" t="s">
        <v>86</v>
      </c>
      <c r="F12" s="119" t="s">
        <v>157</v>
      </c>
      <c r="G12" s="119" t="s">
        <v>275</v>
      </c>
      <c r="H12" s="119" t="s">
        <v>276</v>
      </c>
      <c r="I12" s="23">
        <v>7000</v>
      </c>
      <c r="J12" s="23">
        <v>7000</v>
      </c>
      <c r="K12" s="23">
        <v>7000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19" t="s">
        <v>271</v>
      </c>
      <c r="B13" s="119" t="s">
        <v>272</v>
      </c>
      <c r="C13" s="21" t="s">
        <v>270</v>
      </c>
      <c r="D13" s="119" t="s">
        <v>70</v>
      </c>
      <c r="E13" s="119" t="s">
        <v>86</v>
      </c>
      <c r="F13" s="119" t="s">
        <v>157</v>
      </c>
      <c r="G13" s="119" t="s">
        <v>277</v>
      </c>
      <c r="H13" s="119" t="s">
        <v>278</v>
      </c>
      <c r="I13" s="23">
        <v>3000</v>
      </c>
      <c r="J13" s="23">
        <v>3000</v>
      </c>
      <c r="K13" s="23">
        <v>3000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9" t="s">
        <v>271</v>
      </c>
      <c r="B14" s="119" t="s">
        <v>272</v>
      </c>
      <c r="C14" s="21" t="s">
        <v>270</v>
      </c>
      <c r="D14" s="119" t="s">
        <v>70</v>
      </c>
      <c r="E14" s="119" t="s">
        <v>86</v>
      </c>
      <c r="F14" s="119" t="s">
        <v>157</v>
      </c>
      <c r="G14" s="119" t="s">
        <v>279</v>
      </c>
      <c r="H14" s="119" t="s">
        <v>280</v>
      </c>
      <c r="I14" s="23">
        <v>144000</v>
      </c>
      <c r="J14" s="23">
        <v>144000</v>
      </c>
      <c r="K14" s="23">
        <v>144000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19" t="s">
        <v>271</v>
      </c>
      <c r="B15" s="119" t="s">
        <v>272</v>
      </c>
      <c r="C15" s="21" t="s">
        <v>270</v>
      </c>
      <c r="D15" s="119" t="s">
        <v>70</v>
      </c>
      <c r="E15" s="119" t="s">
        <v>86</v>
      </c>
      <c r="F15" s="119" t="s">
        <v>157</v>
      </c>
      <c r="G15" s="119" t="s">
        <v>281</v>
      </c>
      <c r="H15" s="119" t="s">
        <v>282</v>
      </c>
      <c r="I15" s="23">
        <v>12000</v>
      </c>
      <c r="J15" s="23">
        <v>12000</v>
      </c>
      <c r="K15" s="23">
        <v>12000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19" t="s">
        <v>271</v>
      </c>
      <c r="B16" s="119" t="s">
        <v>272</v>
      </c>
      <c r="C16" s="21" t="s">
        <v>270</v>
      </c>
      <c r="D16" s="119" t="s">
        <v>70</v>
      </c>
      <c r="E16" s="119" t="s">
        <v>86</v>
      </c>
      <c r="F16" s="119" t="s">
        <v>157</v>
      </c>
      <c r="G16" s="119" t="s">
        <v>283</v>
      </c>
      <c r="H16" s="119" t="s">
        <v>284</v>
      </c>
      <c r="I16" s="23">
        <v>16600</v>
      </c>
      <c r="J16" s="23">
        <v>16600</v>
      </c>
      <c r="K16" s="23">
        <v>16600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4"/>
      <c r="B17" s="24"/>
      <c r="C17" s="21" t="s">
        <v>285</v>
      </c>
      <c r="D17" s="24"/>
      <c r="E17" s="24"/>
      <c r="F17" s="24"/>
      <c r="G17" s="24"/>
      <c r="H17" s="24"/>
      <c r="I17" s="23">
        <v>1004800</v>
      </c>
      <c r="J17" s="23"/>
      <c r="K17" s="23"/>
      <c r="L17" s="23"/>
      <c r="M17" s="23"/>
      <c r="N17" s="23"/>
      <c r="O17" s="23"/>
      <c r="P17" s="23"/>
      <c r="Q17" s="23"/>
      <c r="R17" s="23">
        <v>1004800</v>
      </c>
      <c r="S17" s="23"/>
      <c r="T17" s="23"/>
      <c r="U17" s="23"/>
      <c r="V17" s="23"/>
      <c r="W17" s="23">
        <v>1004800</v>
      </c>
    </row>
    <row r="18" ht="18.75" customHeight="1" spans="1:23">
      <c r="A18" s="119" t="s">
        <v>271</v>
      </c>
      <c r="B18" s="119" t="s">
        <v>286</v>
      </c>
      <c r="C18" s="21" t="s">
        <v>285</v>
      </c>
      <c r="D18" s="119" t="s">
        <v>70</v>
      </c>
      <c r="E18" s="119" t="s">
        <v>87</v>
      </c>
      <c r="F18" s="119" t="s">
        <v>158</v>
      </c>
      <c r="G18" s="119" t="s">
        <v>238</v>
      </c>
      <c r="H18" s="119" t="s">
        <v>239</v>
      </c>
      <c r="I18" s="23">
        <v>130000</v>
      </c>
      <c r="J18" s="23"/>
      <c r="K18" s="23"/>
      <c r="L18" s="23"/>
      <c r="M18" s="23"/>
      <c r="N18" s="23"/>
      <c r="O18" s="23"/>
      <c r="P18" s="23"/>
      <c r="Q18" s="23"/>
      <c r="R18" s="23">
        <v>130000</v>
      </c>
      <c r="S18" s="23"/>
      <c r="T18" s="23"/>
      <c r="U18" s="23"/>
      <c r="V18" s="23"/>
      <c r="W18" s="23">
        <v>130000</v>
      </c>
    </row>
    <row r="19" ht="18.75" customHeight="1" spans="1:23">
      <c r="A19" s="119" t="s">
        <v>271</v>
      </c>
      <c r="B19" s="119" t="s">
        <v>286</v>
      </c>
      <c r="C19" s="21" t="s">
        <v>285</v>
      </c>
      <c r="D19" s="119" t="s">
        <v>70</v>
      </c>
      <c r="E19" s="119" t="s">
        <v>87</v>
      </c>
      <c r="F19" s="119" t="s">
        <v>158</v>
      </c>
      <c r="G19" s="119" t="s">
        <v>279</v>
      </c>
      <c r="H19" s="119" t="s">
        <v>280</v>
      </c>
      <c r="I19" s="23">
        <v>874800</v>
      </c>
      <c r="J19" s="23"/>
      <c r="K19" s="23"/>
      <c r="L19" s="23"/>
      <c r="M19" s="23"/>
      <c r="N19" s="23"/>
      <c r="O19" s="23"/>
      <c r="P19" s="23"/>
      <c r="Q19" s="23"/>
      <c r="R19" s="23">
        <v>874800</v>
      </c>
      <c r="S19" s="23"/>
      <c r="T19" s="23"/>
      <c r="U19" s="23"/>
      <c r="V19" s="23"/>
      <c r="W19" s="23">
        <v>874800</v>
      </c>
    </row>
    <row r="20" ht="18.75" customHeight="1" spans="1:23">
      <c r="A20" s="24"/>
      <c r="B20" s="24"/>
      <c r="C20" s="21" t="s">
        <v>287</v>
      </c>
      <c r="D20" s="24"/>
      <c r="E20" s="24"/>
      <c r="F20" s="24"/>
      <c r="G20" s="24"/>
      <c r="H20" s="24"/>
      <c r="I20" s="23">
        <v>62295.07</v>
      </c>
      <c r="J20" s="23">
        <v>62295.07</v>
      </c>
      <c r="K20" s="23">
        <v>62295.07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19" t="s">
        <v>288</v>
      </c>
      <c r="B21" s="119" t="s">
        <v>289</v>
      </c>
      <c r="C21" s="21" t="s">
        <v>287</v>
      </c>
      <c r="D21" s="119" t="s">
        <v>70</v>
      </c>
      <c r="E21" s="119" t="s">
        <v>86</v>
      </c>
      <c r="F21" s="119" t="s">
        <v>157</v>
      </c>
      <c r="G21" s="119" t="s">
        <v>290</v>
      </c>
      <c r="H21" s="119" t="s">
        <v>291</v>
      </c>
      <c r="I21" s="23">
        <v>1798.2</v>
      </c>
      <c r="J21" s="23">
        <v>1798.2</v>
      </c>
      <c r="K21" s="23">
        <v>1798.2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19" t="s">
        <v>288</v>
      </c>
      <c r="B22" s="119" t="s">
        <v>289</v>
      </c>
      <c r="C22" s="21" t="s">
        <v>287</v>
      </c>
      <c r="D22" s="119" t="s">
        <v>70</v>
      </c>
      <c r="E22" s="119" t="s">
        <v>87</v>
      </c>
      <c r="F22" s="119" t="s">
        <v>158</v>
      </c>
      <c r="G22" s="119" t="s">
        <v>290</v>
      </c>
      <c r="H22" s="119" t="s">
        <v>291</v>
      </c>
      <c r="I22" s="23">
        <v>60496.87</v>
      </c>
      <c r="J22" s="23">
        <v>60496.87</v>
      </c>
      <c r="K22" s="23">
        <v>60496.87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4"/>
      <c r="B23" s="24"/>
      <c r="C23" s="21" t="s">
        <v>292</v>
      </c>
      <c r="D23" s="24"/>
      <c r="E23" s="24"/>
      <c r="F23" s="24"/>
      <c r="G23" s="24"/>
      <c r="H23" s="24"/>
      <c r="I23" s="23">
        <v>4000</v>
      </c>
      <c r="J23" s="23"/>
      <c r="K23" s="23"/>
      <c r="L23" s="23"/>
      <c r="M23" s="23"/>
      <c r="N23" s="23"/>
      <c r="O23" s="23"/>
      <c r="P23" s="23"/>
      <c r="Q23" s="23"/>
      <c r="R23" s="23">
        <v>4000</v>
      </c>
      <c r="S23" s="23"/>
      <c r="T23" s="23"/>
      <c r="U23" s="23"/>
      <c r="V23" s="23"/>
      <c r="W23" s="23">
        <v>4000</v>
      </c>
    </row>
    <row r="24" ht="18.75" customHeight="1" spans="1:23">
      <c r="A24" s="119" t="s">
        <v>271</v>
      </c>
      <c r="B24" s="119" t="s">
        <v>293</v>
      </c>
      <c r="C24" s="21" t="s">
        <v>292</v>
      </c>
      <c r="D24" s="119" t="s">
        <v>70</v>
      </c>
      <c r="E24" s="119" t="s">
        <v>108</v>
      </c>
      <c r="F24" s="119" t="s">
        <v>82</v>
      </c>
      <c r="G24" s="119" t="s">
        <v>238</v>
      </c>
      <c r="H24" s="119" t="s">
        <v>239</v>
      </c>
      <c r="I24" s="23">
        <v>4000</v>
      </c>
      <c r="J24" s="23"/>
      <c r="K24" s="23"/>
      <c r="L24" s="23"/>
      <c r="M24" s="23"/>
      <c r="N24" s="23"/>
      <c r="O24" s="23"/>
      <c r="P24" s="23"/>
      <c r="Q24" s="23"/>
      <c r="R24" s="23">
        <v>4000</v>
      </c>
      <c r="S24" s="23"/>
      <c r="T24" s="23"/>
      <c r="U24" s="23"/>
      <c r="V24" s="23"/>
      <c r="W24" s="23">
        <v>4000</v>
      </c>
    </row>
    <row r="25" ht="18.75" customHeight="1" spans="1:23">
      <c r="A25" s="24"/>
      <c r="B25" s="24"/>
      <c r="C25" s="21" t="s">
        <v>294</v>
      </c>
      <c r="D25" s="24"/>
      <c r="E25" s="24"/>
      <c r="F25" s="24"/>
      <c r="G25" s="24"/>
      <c r="H25" s="24"/>
      <c r="I25" s="23">
        <v>1400000</v>
      </c>
      <c r="J25" s="23"/>
      <c r="K25" s="23"/>
      <c r="L25" s="23"/>
      <c r="M25" s="23"/>
      <c r="N25" s="23"/>
      <c r="O25" s="23"/>
      <c r="P25" s="23"/>
      <c r="Q25" s="23"/>
      <c r="R25" s="23">
        <v>1400000</v>
      </c>
      <c r="S25" s="23"/>
      <c r="T25" s="23"/>
      <c r="U25" s="23"/>
      <c r="V25" s="23"/>
      <c r="W25" s="23">
        <v>1400000</v>
      </c>
    </row>
    <row r="26" ht="18.75" customHeight="1" spans="1:23">
      <c r="A26" s="119" t="s">
        <v>288</v>
      </c>
      <c r="B26" s="119" t="s">
        <v>295</v>
      </c>
      <c r="C26" s="21" t="s">
        <v>294</v>
      </c>
      <c r="D26" s="119" t="s">
        <v>70</v>
      </c>
      <c r="E26" s="119" t="s">
        <v>108</v>
      </c>
      <c r="F26" s="119" t="s">
        <v>82</v>
      </c>
      <c r="G26" s="119" t="s">
        <v>255</v>
      </c>
      <c r="H26" s="119" t="s">
        <v>256</v>
      </c>
      <c r="I26" s="23">
        <v>1400000</v>
      </c>
      <c r="J26" s="23"/>
      <c r="K26" s="23"/>
      <c r="L26" s="23"/>
      <c r="M26" s="23"/>
      <c r="N26" s="23"/>
      <c r="O26" s="23"/>
      <c r="P26" s="23"/>
      <c r="Q26" s="23"/>
      <c r="R26" s="23">
        <v>1400000</v>
      </c>
      <c r="S26" s="23"/>
      <c r="T26" s="23"/>
      <c r="U26" s="23"/>
      <c r="V26" s="23"/>
      <c r="W26" s="23">
        <v>1400000</v>
      </c>
    </row>
    <row r="27" ht="18.75" customHeight="1" spans="1:23">
      <c r="A27" s="34" t="s">
        <v>109</v>
      </c>
      <c r="B27" s="35"/>
      <c r="C27" s="35"/>
      <c r="D27" s="35"/>
      <c r="E27" s="35"/>
      <c r="F27" s="35"/>
      <c r="G27" s="35"/>
      <c r="H27" s="36"/>
      <c r="I27" s="23">
        <v>2696695.07</v>
      </c>
      <c r="J27" s="23">
        <v>287895.07</v>
      </c>
      <c r="K27" s="23">
        <v>287895.07</v>
      </c>
      <c r="L27" s="23"/>
      <c r="M27" s="23"/>
      <c r="N27" s="23"/>
      <c r="O27" s="23"/>
      <c r="P27" s="23"/>
      <c r="Q27" s="23"/>
      <c r="R27" s="23">
        <v>2408800</v>
      </c>
      <c r="S27" s="23"/>
      <c r="T27" s="23"/>
      <c r="U27" s="23"/>
      <c r="V27" s="23"/>
      <c r="W27" s="23">
        <v>2408800</v>
      </c>
    </row>
  </sheetData>
  <autoFilter xmlns:etc="http://www.wps.cn/officeDocument/2017/etCustomData" ref="A9:W27" etc:filterBottomFollowUsedRange="0">
    <extLst/>
  </autoFilter>
  <mergeCells count="28">
    <mergeCell ref="A2:W2"/>
    <mergeCell ref="A3:H3"/>
    <mergeCell ref="J4:M4"/>
    <mergeCell ref="N4:P4"/>
    <mergeCell ref="R4:W4"/>
    <mergeCell ref="A27:H2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3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5"/>
  <sheetViews>
    <sheetView showZeros="0" topLeftCell="A9" workbookViewId="0">
      <selection activeCell="B28" sqref="B28:B36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7" t="s">
        <v>296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"单位名称："&amp;"耿马傣族佤族自治县贺派乡中心校"</f>
        <v>单位名称：耿马傣族佤族自治县贺派乡中心校</v>
      </c>
      <c r="B3" s="3"/>
      <c r="C3" s="3"/>
      <c r="D3" s="3"/>
      <c r="E3" s="3"/>
      <c r="F3" s="52"/>
      <c r="G3" s="3"/>
      <c r="H3" s="52"/>
    </row>
    <row r="4" ht="18.75" customHeight="1" spans="1:10">
      <c r="A4" s="45" t="s">
        <v>297</v>
      </c>
      <c r="B4" s="45" t="s">
        <v>298</v>
      </c>
      <c r="C4" s="45" t="s">
        <v>299</v>
      </c>
      <c r="D4" s="45" t="s">
        <v>300</v>
      </c>
      <c r="E4" s="45" t="s">
        <v>301</v>
      </c>
      <c r="F4" s="53" t="s">
        <v>302</v>
      </c>
      <c r="G4" s="45" t="s">
        <v>303</v>
      </c>
      <c r="H4" s="53" t="s">
        <v>304</v>
      </c>
      <c r="I4" s="53" t="s">
        <v>305</v>
      </c>
      <c r="J4" s="45" t="s">
        <v>306</v>
      </c>
    </row>
    <row r="5" ht="18.75" customHeight="1" spans="1:10">
      <c r="A5" s="116">
        <v>1</v>
      </c>
      <c r="B5" s="116">
        <v>2</v>
      </c>
      <c r="C5" s="116">
        <v>3</v>
      </c>
      <c r="D5" s="116">
        <v>4</v>
      </c>
      <c r="E5" s="116">
        <v>5</v>
      </c>
      <c r="F5" s="116">
        <v>6</v>
      </c>
      <c r="G5" s="116">
        <v>7</v>
      </c>
      <c r="H5" s="116">
        <v>8</v>
      </c>
      <c r="I5" s="116">
        <v>9</v>
      </c>
      <c r="J5" s="116">
        <v>10</v>
      </c>
    </row>
    <row r="6" ht="18.75" customHeight="1" spans="1:10">
      <c r="A6" s="33" t="s">
        <v>70</v>
      </c>
      <c r="B6" s="46"/>
      <c r="C6" s="46"/>
      <c r="D6" s="46"/>
      <c r="E6" s="54"/>
      <c r="F6" s="55"/>
      <c r="G6" s="54"/>
      <c r="H6" s="55"/>
      <c r="I6" s="55"/>
      <c r="J6" s="54"/>
    </row>
    <row r="7" ht="18.75" customHeight="1" spans="1:10">
      <c r="A7" s="203" t="s">
        <v>285</v>
      </c>
      <c r="B7" s="21" t="s">
        <v>307</v>
      </c>
      <c r="C7" s="21" t="s">
        <v>308</v>
      </c>
      <c r="D7" s="21" t="s">
        <v>309</v>
      </c>
      <c r="E7" s="33" t="s">
        <v>310</v>
      </c>
      <c r="F7" s="21" t="s">
        <v>311</v>
      </c>
      <c r="G7" s="33" t="s">
        <v>312</v>
      </c>
      <c r="H7" s="21" t="s">
        <v>313</v>
      </c>
      <c r="I7" s="21" t="s">
        <v>314</v>
      </c>
      <c r="J7" s="33" t="s">
        <v>315</v>
      </c>
    </row>
    <row r="8" ht="18.75" customHeight="1" spans="1:10">
      <c r="A8" s="203" t="s">
        <v>285</v>
      </c>
      <c r="B8" s="21" t="s">
        <v>307</v>
      </c>
      <c r="C8" s="21" t="s">
        <v>308</v>
      </c>
      <c r="D8" s="21" t="s">
        <v>309</v>
      </c>
      <c r="E8" s="33" t="s">
        <v>316</v>
      </c>
      <c r="F8" s="21" t="s">
        <v>317</v>
      </c>
      <c r="G8" s="33" t="s">
        <v>318</v>
      </c>
      <c r="H8" s="21" t="s">
        <v>319</v>
      </c>
      <c r="I8" s="21" t="s">
        <v>314</v>
      </c>
      <c r="J8" s="33" t="s">
        <v>315</v>
      </c>
    </row>
    <row r="9" ht="18.75" customHeight="1" spans="1:10">
      <c r="A9" s="203" t="s">
        <v>285</v>
      </c>
      <c r="B9" s="21" t="s">
        <v>307</v>
      </c>
      <c r="C9" s="21" t="s">
        <v>308</v>
      </c>
      <c r="D9" s="21" t="s">
        <v>320</v>
      </c>
      <c r="E9" s="33" t="s">
        <v>321</v>
      </c>
      <c r="F9" s="21" t="s">
        <v>317</v>
      </c>
      <c r="G9" s="33" t="s">
        <v>322</v>
      </c>
      <c r="H9" s="21" t="s">
        <v>323</v>
      </c>
      <c r="I9" s="21" t="s">
        <v>314</v>
      </c>
      <c r="J9" s="33" t="s">
        <v>315</v>
      </c>
    </row>
    <row r="10" ht="18.75" customHeight="1" spans="1:10">
      <c r="A10" s="203" t="s">
        <v>285</v>
      </c>
      <c r="B10" s="21" t="s">
        <v>307</v>
      </c>
      <c r="C10" s="21" t="s">
        <v>308</v>
      </c>
      <c r="D10" s="21" t="s">
        <v>320</v>
      </c>
      <c r="E10" s="33" t="s">
        <v>324</v>
      </c>
      <c r="F10" s="21" t="s">
        <v>311</v>
      </c>
      <c r="G10" s="33" t="s">
        <v>322</v>
      </c>
      <c r="H10" s="21" t="s">
        <v>323</v>
      </c>
      <c r="I10" s="21" t="s">
        <v>314</v>
      </c>
      <c r="J10" s="33" t="s">
        <v>315</v>
      </c>
    </row>
    <row r="11" ht="18.75" customHeight="1" spans="1:10">
      <c r="A11" s="203" t="s">
        <v>285</v>
      </c>
      <c r="B11" s="21" t="s">
        <v>307</v>
      </c>
      <c r="C11" s="21" t="s">
        <v>308</v>
      </c>
      <c r="D11" s="21" t="s">
        <v>325</v>
      </c>
      <c r="E11" s="33" t="s">
        <v>326</v>
      </c>
      <c r="F11" s="21" t="s">
        <v>311</v>
      </c>
      <c r="G11" s="33" t="s">
        <v>327</v>
      </c>
      <c r="H11" s="21" t="s">
        <v>323</v>
      </c>
      <c r="I11" s="21" t="s">
        <v>314</v>
      </c>
      <c r="J11" s="33" t="s">
        <v>315</v>
      </c>
    </row>
    <row r="12" ht="18.75" customHeight="1" spans="1:10">
      <c r="A12" s="203" t="s">
        <v>285</v>
      </c>
      <c r="B12" s="21" t="s">
        <v>307</v>
      </c>
      <c r="C12" s="21" t="s">
        <v>328</v>
      </c>
      <c r="D12" s="21" t="s">
        <v>329</v>
      </c>
      <c r="E12" s="33" t="s">
        <v>330</v>
      </c>
      <c r="F12" s="21" t="s">
        <v>317</v>
      </c>
      <c r="G12" s="33" t="s">
        <v>331</v>
      </c>
      <c r="H12" s="21" t="s">
        <v>331</v>
      </c>
      <c r="I12" s="21" t="s">
        <v>314</v>
      </c>
      <c r="J12" s="33" t="s">
        <v>315</v>
      </c>
    </row>
    <row r="13" ht="18.75" customHeight="1" spans="1:10">
      <c r="A13" s="203" t="s">
        <v>285</v>
      </c>
      <c r="B13" s="21" t="s">
        <v>307</v>
      </c>
      <c r="C13" s="21" t="s">
        <v>328</v>
      </c>
      <c r="D13" s="21" t="s">
        <v>329</v>
      </c>
      <c r="E13" s="33" t="s">
        <v>332</v>
      </c>
      <c r="F13" s="21" t="s">
        <v>311</v>
      </c>
      <c r="G13" s="33" t="s">
        <v>333</v>
      </c>
      <c r="H13" s="21" t="s">
        <v>323</v>
      </c>
      <c r="I13" s="21" t="s">
        <v>314</v>
      </c>
      <c r="J13" s="33" t="s">
        <v>315</v>
      </c>
    </row>
    <row r="14" ht="18.75" customHeight="1" spans="1:10">
      <c r="A14" s="203" t="s">
        <v>285</v>
      </c>
      <c r="B14" s="21" t="s">
        <v>307</v>
      </c>
      <c r="C14" s="21" t="s">
        <v>334</v>
      </c>
      <c r="D14" s="21" t="s">
        <v>335</v>
      </c>
      <c r="E14" s="33" t="s">
        <v>336</v>
      </c>
      <c r="F14" s="21" t="s">
        <v>311</v>
      </c>
      <c r="G14" s="33" t="s">
        <v>333</v>
      </c>
      <c r="H14" s="21" t="s">
        <v>323</v>
      </c>
      <c r="I14" s="21" t="s">
        <v>314</v>
      </c>
      <c r="J14" s="33" t="s">
        <v>315</v>
      </c>
    </row>
    <row r="15" ht="18.75" customHeight="1" spans="1:10">
      <c r="A15" s="203" t="s">
        <v>285</v>
      </c>
      <c r="B15" s="21" t="s">
        <v>307</v>
      </c>
      <c r="C15" s="21" t="s">
        <v>334</v>
      </c>
      <c r="D15" s="21" t="s">
        <v>335</v>
      </c>
      <c r="E15" s="33" t="s">
        <v>337</v>
      </c>
      <c r="F15" s="21" t="s">
        <v>311</v>
      </c>
      <c r="G15" s="33" t="s">
        <v>333</v>
      </c>
      <c r="H15" s="21" t="s">
        <v>323</v>
      </c>
      <c r="I15" s="21" t="s">
        <v>314</v>
      </c>
      <c r="J15" s="33" t="s">
        <v>315</v>
      </c>
    </row>
    <row r="16" ht="18.75" customHeight="1" spans="1:10">
      <c r="A16" s="203" t="s">
        <v>270</v>
      </c>
      <c r="B16" s="21" t="s">
        <v>338</v>
      </c>
      <c r="C16" s="21" t="s">
        <v>308</v>
      </c>
      <c r="D16" s="21" t="s">
        <v>309</v>
      </c>
      <c r="E16" s="33" t="s">
        <v>339</v>
      </c>
      <c r="F16" s="21" t="s">
        <v>340</v>
      </c>
      <c r="G16" s="33" t="s">
        <v>341</v>
      </c>
      <c r="H16" s="21" t="s">
        <v>313</v>
      </c>
      <c r="I16" s="21" t="s">
        <v>314</v>
      </c>
      <c r="J16" s="33" t="s">
        <v>342</v>
      </c>
    </row>
    <row r="17" ht="18.75" customHeight="1" spans="1:10">
      <c r="A17" s="203" t="s">
        <v>270</v>
      </c>
      <c r="B17" s="21" t="s">
        <v>338</v>
      </c>
      <c r="C17" s="21" t="s">
        <v>308</v>
      </c>
      <c r="D17" s="21" t="s">
        <v>320</v>
      </c>
      <c r="E17" s="33" t="s">
        <v>343</v>
      </c>
      <c r="F17" s="21" t="s">
        <v>311</v>
      </c>
      <c r="G17" s="33" t="s">
        <v>333</v>
      </c>
      <c r="H17" s="21" t="s">
        <v>323</v>
      </c>
      <c r="I17" s="21" t="s">
        <v>344</v>
      </c>
      <c r="J17" s="33" t="s">
        <v>345</v>
      </c>
    </row>
    <row r="18" ht="18.75" customHeight="1" spans="1:10">
      <c r="A18" s="203" t="s">
        <v>270</v>
      </c>
      <c r="B18" s="21" t="s">
        <v>338</v>
      </c>
      <c r="C18" s="21" t="s">
        <v>308</v>
      </c>
      <c r="D18" s="21" t="s">
        <v>325</v>
      </c>
      <c r="E18" s="33" t="s">
        <v>346</v>
      </c>
      <c r="F18" s="21" t="s">
        <v>311</v>
      </c>
      <c r="G18" s="33" t="s">
        <v>347</v>
      </c>
      <c r="H18" s="21" t="s">
        <v>323</v>
      </c>
      <c r="I18" s="21" t="s">
        <v>344</v>
      </c>
      <c r="J18" s="33" t="s">
        <v>345</v>
      </c>
    </row>
    <row r="19" ht="18.75" customHeight="1" spans="1:10">
      <c r="A19" s="203" t="s">
        <v>270</v>
      </c>
      <c r="B19" s="21" t="s">
        <v>338</v>
      </c>
      <c r="C19" s="21" t="s">
        <v>308</v>
      </c>
      <c r="D19" s="21" t="s">
        <v>348</v>
      </c>
      <c r="E19" s="33" t="s">
        <v>349</v>
      </c>
      <c r="F19" s="21" t="s">
        <v>311</v>
      </c>
      <c r="G19" s="33" t="s">
        <v>350</v>
      </c>
      <c r="H19" s="21" t="s">
        <v>351</v>
      </c>
      <c r="I19" s="21" t="s">
        <v>314</v>
      </c>
      <c r="J19" s="33" t="s">
        <v>345</v>
      </c>
    </row>
    <row r="20" ht="18.75" customHeight="1" spans="1:10">
      <c r="A20" s="203" t="s">
        <v>270</v>
      </c>
      <c r="B20" s="21" t="s">
        <v>338</v>
      </c>
      <c r="C20" s="21" t="s">
        <v>328</v>
      </c>
      <c r="D20" s="21" t="s">
        <v>352</v>
      </c>
      <c r="E20" s="33" t="s">
        <v>353</v>
      </c>
      <c r="F20" s="21" t="s">
        <v>317</v>
      </c>
      <c r="G20" s="33" t="s">
        <v>354</v>
      </c>
      <c r="H20" s="21"/>
      <c r="I20" s="21" t="s">
        <v>344</v>
      </c>
      <c r="J20" s="33" t="s">
        <v>355</v>
      </c>
    </row>
    <row r="21" ht="18.75" customHeight="1" spans="1:10">
      <c r="A21" s="203" t="s">
        <v>270</v>
      </c>
      <c r="B21" s="21" t="s">
        <v>338</v>
      </c>
      <c r="C21" s="21" t="s">
        <v>334</v>
      </c>
      <c r="D21" s="21" t="s">
        <v>335</v>
      </c>
      <c r="E21" s="33" t="s">
        <v>336</v>
      </c>
      <c r="F21" s="21" t="s">
        <v>311</v>
      </c>
      <c r="G21" s="33" t="s">
        <v>333</v>
      </c>
      <c r="H21" s="21" t="s">
        <v>323</v>
      </c>
      <c r="I21" s="21" t="s">
        <v>344</v>
      </c>
      <c r="J21" s="33" t="s">
        <v>153</v>
      </c>
    </row>
    <row r="22" ht="18.75" customHeight="1" spans="1:10">
      <c r="A22" s="203" t="s">
        <v>270</v>
      </c>
      <c r="B22" s="21" t="s">
        <v>338</v>
      </c>
      <c r="C22" s="21" t="s">
        <v>334</v>
      </c>
      <c r="D22" s="21" t="s">
        <v>335</v>
      </c>
      <c r="E22" s="33" t="s">
        <v>337</v>
      </c>
      <c r="F22" s="21" t="s">
        <v>311</v>
      </c>
      <c r="G22" s="33" t="s">
        <v>333</v>
      </c>
      <c r="H22" s="21" t="s">
        <v>323</v>
      </c>
      <c r="I22" s="21" t="s">
        <v>344</v>
      </c>
      <c r="J22" s="33" t="s">
        <v>153</v>
      </c>
    </row>
    <row r="23" ht="18.75" customHeight="1" spans="1:10">
      <c r="A23" s="203" t="s">
        <v>294</v>
      </c>
      <c r="B23" s="21" t="s">
        <v>356</v>
      </c>
      <c r="C23" s="21" t="s">
        <v>308</v>
      </c>
      <c r="D23" s="21" t="s">
        <v>309</v>
      </c>
      <c r="E23" s="33" t="s">
        <v>357</v>
      </c>
      <c r="F23" s="21" t="s">
        <v>317</v>
      </c>
      <c r="G23" s="33" t="s">
        <v>358</v>
      </c>
      <c r="H23" s="21" t="s">
        <v>313</v>
      </c>
      <c r="I23" s="21" t="s">
        <v>314</v>
      </c>
      <c r="J23" s="33" t="s">
        <v>359</v>
      </c>
    </row>
    <row r="24" ht="18.75" customHeight="1" spans="1:10">
      <c r="A24" s="203" t="s">
        <v>294</v>
      </c>
      <c r="B24" s="21" t="s">
        <v>356</v>
      </c>
      <c r="C24" s="21" t="s">
        <v>308</v>
      </c>
      <c r="D24" s="21" t="s">
        <v>320</v>
      </c>
      <c r="E24" s="33" t="s">
        <v>360</v>
      </c>
      <c r="F24" s="21" t="s">
        <v>317</v>
      </c>
      <c r="G24" s="33" t="s">
        <v>361</v>
      </c>
      <c r="H24" s="21" t="s">
        <v>362</v>
      </c>
      <c r="I24" s="21" t="s">
        <v>314</v>
      </c>
      <c r="J24" s="33" t="s">
        <v>360</v>
      </c>
    </row>
    <row r="25" ht="18.75" customHeight="1" spans="1:10">
      <c r="A25" s="203" t="s">
        <v>294</v>
      </c>
      <c r="B25" s="21" t="s">
        <v>356</v>
      </c>
      <c r="C25" s="21" t="s">
        <v>308</v>
      </c>
      <c r="D25" s="21" t="s">
        <v>325</v>
      </c>
      <c r="E25" s="33" t="s">
        <v>363</v>
      </c>
      <c r="F25" s="21" t="s">
        <v>317</v>
      </c>
      <c r="G25" s="33" t="s">
        <v>151</v>
      </c>
      <c r="H25" s="21" t="s">
        <v>364</v>
      </c>
      <c r="I25" s="21" t="s">
        <v>314</v>
      </c>
      <c r="J25" s="33" t="s">
        <v>365</v>
      </c>
    </row>
    <row r="26" ht="18.75" customHeight="1" spans="1:10">
      <c r="A26" s="203" t="s">
        <v>294</v>
      </c>
      <c r="B26" s="21" t="s">
        <v>356</v>
      </c>
      <c r="C26" s="21" t="s">
        <v>328</v>
      </c>
      <c r="D26" s="21" t="s">
        <v>352</v>
      </c>
      <c r="E26" s="33" t="s">
        <v>366</v>
      </c>
      <c r="F26" s="21" t="s">
        <v>311</v>
      </c>
      <c r="G26" s="33" t="s">
        <v>327</v>
      </c>
      <c r="H26" s="21" t="s">
        <v>323</v>
      </c>
      <c r="I26" s="21" t="s">
        <v>344</v>
      </c>
      <c r="J26" s="33" t="s">
        <v>366</v>
      </c>
    </row>
    <row r="27" ht="18.75" customHeight="1" spans="1:10">
      <c r="A27" s="203" t="s">
        <v>294</v>
      </c>
      <c r="B27" s="21" t="s">
        <v>356</v>
      </c>
      <c r="C27" s="21" t="s">
        <v>334</v>
      </c>
      <c r="D27" s="21" t="s">
        <v>335</v>
      </c>
      <c r="E27" s="33" t="s">
        <v>367</v>
      </c>
      <c r="F27" s="21" t="s">
        <v>311</v>
      </c>
      <c r="G27" s="33" t="s">
        <v>368</v>
      </c>
      <c r="H27" s="21" t="s">
        <v>323</v>
      </c>
      <c r="I27" s="21" t="s">
        <v>344</v>
      </c>
      <c r="J27" s="33" t="s">
        <v>369</v>
      </c>
    </row>
    <row r="28" ht="18.75" customHeight="1" spans="1:10">
      <c r="A28" s="203" t="s">
        <v>287</v>
      </c>
      <c r="B28" s="21" t="s">
        <v>370</v>
      </c>
      <c r="C28" s="21" t="s">
        <v>308</v>
      </c>
      <c r="D28" s="21" t="s">
        <v>309</v>
      </c>
      <c r="E28" s="33" t="s">
        <v>371</v>
      </c>
      <c r="F28" s="21" t="s">
        <v>317</v>
      </c>
      <c r="G28" s="33" t="s">
        <v>372</v>
      </c>
      <c r="H28" s="21" t="s">
        <v>313</v>
      </c>
      <c r="I28" s="21" t="s">
        <v>314</v>
      </c>
      <c r="J28" s="33" t="s">
        <v>345</v>
      </c>
    </row>
    <row r="29" ht="18.75" customHeight="1" spans="1:10">
      <c r="A29" s="203" t="s">
        <v>287</v>
      </c>
      <c r="B29" s="21" t="s">
        <v>370</v>
      </c>
      <c r="C29" s="21" t="s">
        <v>308</v>
      </c>
      <c r="D29" s="21" t="s">
        <v>309</v>
      </c>
      <c r="E29" s="33" t="s">
        <v>373</v>
      </c>
      <c r="F29" s="21" t="s">
        <v>317</v>
      </c>
      <c r="G29" s="33" t="s">
        <v>374</v>
      </c>
      <c r="H29" s="21" t="s">
        <v>313</v>
      </c>
      <c r="I29" s="21" t="s">
        <v>314</v>
      </c>
      <c r="J29" s="33" t="s">
        <v>345</v>
      </c>
    </row>
    <row r="30" ht="18.75" customHeight="1" spans="1:10">
      <c r="A30" s="203" t="s">
        <v>287</v>
      </c>
      <c r="B30" s="21" t="s">
        <v>370</v>
      </c>
      <c r="C30" s="21" t="s">
        <v>308</v>
      </c>
      <c r="D30" s="21" t="s">
        <v>320</v>
      </c>
      <c r="E30" s="33" t="s">
        <v>375</v>
      </c>
      <c r="F30" s="21" t="s">
        <v>317</v>
      </c>
      <c r="G30" s="33" t="s">
        <v>322</v>
      </c>
      <c r="H30" s="21" t="s">
        <v>323</v>
      </c>
      <c r="I30" s="21" t="s">
        <v>314</v>
      </c>
      <c r="J30" s="33" t="s">
        <v>345</v>
      </c>
    </row>
    <row r="31" ht="18.75" customHeight="1" spans="1:10">
      <c r="A31" s="203" t="s">
        <v>287</v>
      </c>
      <c r="B31" s="21" t="s">
        <v>370</v>
      </c>
      <c r="C31" s="21" t="s">
        <v>308</v>
      </c>
      <c r="D31" s="21" t="s">
        <v>325</v>
      </c>
      <c r="E31" s="33" t="s">
        <v>376</v>
      </c>
      <c r="F31" s="21" t="s">
        <v>311</v>
      </c>
      <c r="G31" s="33" t="s">
        <v>333</v>
      </c>
      <c r="H31" s="21" t="s">
        <v>323</v>
      </c>
      <c r="I31" s="21" t="s">
        <v>314</v>
      </c>
      <c r="J31" s="33" t="s">
        <v>345</v>
      </c>
    </row>
    <row r="32" ht="18.75" customHeight="1" spans="1:10">
      <c r="A32" s="203" t="s">
        <v>287</v>
      </c>
      <c r="B32" s="21" t="s">
        <v>370</v>
      </c>
      <c r="C32" s="21" t="s">
        <v>308</v>
      </c>
      <c r="D32" s="21" t="s">
        <v>348</v>
      </c>
      <c r="E32" s="33" t="s">
        <v>349</v>
      </c>
      <c r="F32" s="21" t="s">
        <v>317</v>
      </c>
      <c r="G32" s="33" t="s">
        <v>377</v>
      </c>
      <c r="H32" s="21" t="s">
        <v>351</v>
      </c>
      <c r="I32" s="21" t="s">
        <v>314</v>
      </c>
      <c r="J32" s="33" t="s">
        <v>345</v>
      </c>
    </row>
    <row r="33" ht="18.75" customHeight="1" spans="1:10">
      <c r="A33" s="203" t="s">
        <v>287</v>
      </c>
      <c r="B33" s="21" t="s">
        <v>370</v>
      </c>
      <c r="C33" s="21" t="s">
        <v>328</v>
      </c>
      <c r="D33" s="21" t="s">
        <v>329</v>
      </c>
      <c r="E33" s="33" t="s">
        <v>378</v>
      </c>
      <c r="F33" s="21" t="s">
        <v>311</v>
      </c>
      <c r="G33" s="33" t="s">
        <v>347</v>
      </c>
      <c r="H33" s="21" t="s">
        <v>323</v>
      </c>
      <c r="I33" s="21" t="s">
        <v>314</v>
      </c>
      <c r="J33" s="33" t="s">
        <v>379</v>
      </c>
    </row>
    <row r="34" ht="18.75" customHeight="1" spans="1:10">
      <c r="A34" s="203" t="s">
        <v>287</v>
      </c>
      <c r="B34" s="21" t="s">
        <v>370</v>
      </c>
      <c r="C34" s="21" t="s">
        <v>328</v>
      </c>
      <c r="D34" s="21"/>
      <c r="E34" s="33" t="s">
        <v>380</v>
      </c>
      <c r="F34" s="21" t="s">
        <v>311</v>
      </c>
      <c r="G34" s="33" t="s">
        <v>333</v>
      </c>
      <c r="H34" s="21" t="s">
        <v>323</v>
      </c>
      <c r="I34" s="21" t="s">
        <v>314</v>
      </c>
      <c r="J34" s="33" t="s">
        <v>379</v>
      </c>
    </row>
    <row r="35" ht="18.75" customHeight="1" spans="1:10">
      <c r="A35" s="203" t="s">
        <v>287</v>
      </c>
      <c r="B35" s="21" t="s">
        <v>370</v>
      </c>
      <c r="C35" s="21" t="s">
        <v>334</v>
      </c>
      <c r="D35" s="21" t="s">
        <v>335</v>
      </c>
      <c r="E35" s="33" t="s">
        <v>336</v>
      </c>
      <c r="F35" s="21" t="s">
        <v>311</v>
      </c>
      <c r="G35" s="33" t="s">
        <v>333</v>
      </c>
      <c r="H35" s="21" t="s">
        <v>323</v>
      </c>
      <c r="I35" s="21" t="s">
        <v>314</v>
      </c>
      <c r="J35" s="33" t="s">
        <v>153</v>
      </c>
    </row>
    <row r="36" ht="18.75" customHeight="1" spans="1:10">
      <c r="A36" s="203" t="s">
        <v>287</v>
      </c>
      <c r="B36" s="21" t="s">
        <v>370</v>
      </c>
      <c r="C36" s="21" t="s">
        <v>334</v>
      </c>
      <c r="D36" s="21"/>
      <c r="E36" s="33" t="s">
        <v>337</v>
      </c>
      <c r="F36" s="21" t="s">
        <v>311</v>
      </c>
      <c r="G36" s="33" t="s">
        <v>333</v>
      </c>
      <c r="H36" s="21" t="s">
        <v>323</v>
      </c>
      <c r="I36" s="21" t="s">
        <v>314</v>
      </c>
      <c r="J36" s="33" t="s">
        <v>153</v>
      </c>
    </row>
    <row r="37" ht="18.75" customHeight="1" spans="1:10">
      <c r="A37" s="203" t="s">
        <v>292</v>
      </c>
      <c r="B37" s="21" t="s">
        <v>381</v>
      </c>
      <c r="C37" s="21" t="s">
        <v>308</v>
      </c>
      <c r="D37" s="21" t="s">
        <v>309</v>
      </c>
      <c r="E37" s="33" t="s">
        <v>382</v>
      </c>
      <c r="F37" s="21" t="s">
        <v>311</v>
      </c>
      <c r="G37" s="33" t="s">
        <v>383</v>
      </c>
      <c r="H37" s="21" t="s">
        <v>313</v>
      </c>
      <c r="I37" s="21" t="s">
        <v>314</v>
      </c>
      <c r="J37" s="33" t="s">
        <v>345</v>
      </c>
    </row>
    <row r="38" ht="18.75" customHeight="1" spans="1:10">
      <c r="A38" s="203" t="s">
        <v>292</v>
      </c>
      <c r="B38" s="21" t="s">
        <v>381</v>
      </c>
      <c r="C38" s="21" t="s">
        <v>308</v>
      </c>
      <c r="D38" s="21" t="s">
        <v>309</v>
      </c>
      <c r="E38" s="33" t="s">
        <v>384</v>
      </c>
      <c r="F38" s="21" t="s">
        <v>311</v>
      </c>
      <c r="G38" s="33" t="s">
        <v>385</v>
      </c>
      <c r="H38" s="21" t="s">
        <v>313</v>
      </c>
      <c r="I38" s="21" t="s">
        <v>314</v>
      </c>
      <c r="J38" s="33" t="s">
        <v>345</v>
      </c>
    </row>
    <row r="39" ht="18.75" customHeight="1" spans="1:10">
      <c r="A39" s="203" t="s">
        <v>292</v>
      </c>
      <c r="B39" s="21" t="s">
        <v>381</v>
      </c>
      <c r="C39" s="21" t="s">
        <v>308</v>
      </c>
      <c r="D39" s="21" t="s">
        <v>320</v>
      </c>
      <c r="E39" s="33" t="s">
        <v>386</v>
      </c>
      <c r="F39" s="21" t="s">
        <v>311</v>
      </c>
      <c r="G39" s="33" t="s">
        <v>347</v>
      </c>
      <c r="H39" s="21" t="s">
        <v>323</v>
      </c>
      <c r="I39" s="21" t="s">
        <v>314</v>
      </c>
      <c r="J39" s="33" t="s">
        <v>345</v>
      </c>
    </row>
    <row r="40" ht="18.75" customHeight="1" spans="1:10">
      <c r="A40" s="203" t="s">
        <v>292</v>
      </c>
      <c r="B40" s="21" t="s">
        <v>381</v>
      </c>
      <c r="C40" s="21" t="s">
        <v>308</v>
      </c>
      <c r="D40" s="21" t="s">
        <v>325</v>
      </c>
      <c r="E40" s="33" t="s">
        <v>376</v>
      </c>
      <c r="F40" s="21" t="s">
        <v>311</v>
      </c>
      <c r="G40" s="33" t="s">
        <v>333</v>
      </c>
      <c r="H40" s="21" t="s">
        <v>323</v>
      </c>
      <c r="I40" s="21" t="s">
        <v>314</v>
      </c>
      <c r="J40" s="33" t="s">
        <v>345</v>
      </c>
    </row>
    <row r="41" ht="18.75" customHeight="1" spans="1:10">
      <c r="A41" s="203" t="s">
        <v>292</v>
      </c>
      <c r="B41" s="21" t="s">
        <v>381</v>
      </c>
      <c r="C41" s="21" t="s">
        <v>308</v>
      </c>
      <c r="D41" s="21" t="s">
        <v>348</v>
      </c>
      <c r="E41" s="33" t="s">
        <v>349</v>
      </c>
      <c r="F41" s="21" t="s">
        <v>317</v>
      </c>
      <c r="G41" s="33" t="s">
        <v>387</v>
      </c>
      <c r="H41" s="21" t="s">
        <v>351</v>
      </c>
      <c r="I41" s="21" t="s">
        <v>314</v>
      </c>
      <c r="J41" s="33" t="s">
        <v>345</v>
      </c>
    </row>
    <row r="42" ht="18.75" customHeight="1" spans="1:10">
      <c r="A42" s="203" t="s">
        <v>292</v>
      </c>
      <c r="B42" s="21" t="s">
        <v>381</v>
      </c>
      <c r="C42" s="21" t="s">
        <v>328</v>
      </c>
      <c r="D42" s="21" t="s">
        <v>329</v>
      </c>
      <c r="E42" s="33" t="s">
        <v>388</v>
      </c>
      <c r="F42" s="21" t="s">
        <v>317</v>
      </c>
      <c r="G42" s="33" t="s">
        <v>354</v>
      </c>
      <c r="H42" s="21"/>
      <c r="I42" s="21" t="s">
        <v>344</v>
      </c>
      <c r="J42" s="33" t="s">
        <v>379</v>
      </c>
    </row>
    <row r="43" ht="18.75" customHeight="1" spans="1:10">
      <c r="A43" s="203" t="s">
        <v>292</v>
      </c>
      <c r="B43" s="21" t="s">
        <v>381</v>
      </c>
      <c r="C43" s="21" t="s">
        <v>328</v>
      </c>
      <c r="D43" s="21" t="s">
        <v>352</v>
      </c>
      <c r="E43" s="33" t="s">
        <v>389</v>
      </c>
      <c r="F43" s="21" t="s">
        <v>317</v>
      </c>
      <c r="G43" s="33" t="s">
        <v>389</v>
      </c>
      <c r="H43" s="21"/>
      <c r="I43" s="21" t="s">
        <v>344</v>
      </c>
      <c r="J43" s="33" t="s">
        <v>379</v>
      </c>
    </row>
    <row r="44" ht="18.75" customHeight="1" spans="1:10">
      <c r="A44" s="203" t="s">
        <v>292</v>
      </c>
      <c r="B44" s="21" t="s">
        <v>381</v>
      </c>
      <c r="C44" s="21" t="s">
        <v>334</v>
      </c>
      <c r="D44" s="21" t="s">
        <v>335</v>
      </c>
      <c r="E44" s="33" t="s">
        <v>336</v>
      </c>
      <c r="F44" s="21" t="s">
        <v>311</v>
      </c>
      <c r="G44" s="33" t="s">
        <v>347</v>
      </c>
      <c r="H44" s="21" t="s">
        <v>323</v>
      </c>
      <c r="I44" s="21" t="s">
        <v>314</v>
      </c>
      <c r="J44" s="33" t="s">
        <v>153</v>
      </c>
    </row>
    <row r="45" ht="18.75" customHeight="1" spans="1:10">
      <c r="A45" s="203" t="s">
        <v>292</v>
      </c>
      <c r="B45" s="21" t="s">
        <v>381</v>
      </c>
      <c r="C45" s="21" t="s">
        <v>334</v>
      </c>
      <c r="D45" s="21" t="s">
        <v>335</v>
      </c>
      <c r="E45" s="33" t="s">
        <v>390</v>
      </c>
      <c r="F45" s="21" t="s">
        <v>311</v>
      </c>
      <c r="G45" s="33" t="s">
        <v>347</v>
      </c>
      <c r="H45" s="21" t="s">
        <v>323</v>
      </c>
      <c r="I45" s="21" t="s">
        <v>314</v>
      </c>
      <c r="J45" s="33" t="s">
        <v>153</v>
      </c>
    </row>
  </sheetData>
  <mergeCells count="12">
    <mergeCell ref="A2:J2"/>
    <mergeCell ref="A3:H3"/>
    <mergeCell ref="A7:A15"/>
    <mergeCell ref="A16:A22"/>
    <mergeCell ref="A23:A27"/>
    <mergeCell ref="A28:A36"/>
    <mergeCell ref="A37:A45"/>
    <mergeCell ref="B7:B15"/>
    <mergeCell ref="B16:B22"/>
    <mergeCell ref="B23:B27"/>
    <mergeCell ref="B28:B36"/>
    <mergeCell ref="B37:B45"/>
  </mergeCells>
  <printOptions horizontalCentered="1"/>
  <pageMargins left="1" right="1" top="0.75" bottom="0.75" header="0" footer="0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心雨1387250145</cp:lastModifiedBy>
  <dcterms:created xsi:type="dcterms:W3CDTF">2025-02-08T01:26:00Z</dcterms:created>
  <dcterms:modified xsi:type="dcterms:W3CDTF">2025-02-18T02:11:25Z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A0BB651216DC4689B1EC5D4929392EBE_13</vt:lpwstr>
  </property>
  <property fmtid="{D5CDD505-2E9C-101B-9397-08002B2CF9AE}" pid="3" name="KSOProductBuildVer">
    <vt:lpwstr>2052-12.1.0.19770</vt:lpwstr>
  </property>
</Properties>
</file>