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_FilterDatabase" localSheetId="6" hidden="1">部门基本支出预算表04!$A$7:$W$34</definedName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<sst xmlns="http://schemas.openxmlformats.org/spreadsheetml/2006/main" count="1442" uniqueCount="470">
  <si>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</si>
  <si>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</si>
  <si>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</si>
  <si>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</si>
  <si>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</si>
  <si>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</si>
  <si>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</si>
  <si>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</si>
  <si>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</si>
  <si>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</si>
  <si>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</si>
  <si>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</si>
  <si>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</si>
  <si>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</si>
  <si>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</si>
  <si>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</si>
  <si>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</si>
  <si>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</si>
  <si>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</si>
  <si>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</si>
  <si>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</si>
  <si>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</si>
  <si>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</si>
  <si>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</si>
  <si>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</si>
  <si>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</si>
  <si>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</si>
  <si>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</si>
  <si>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</si>
  <si>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</si>
  <si>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</si>
  <si>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</si>
  <si>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</si>
  <si>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</si>
  <si>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</si>
  <si>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</si>
  <si>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</si>
  <si>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</si>
  <si>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</si>
  <si>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</si>
  <si>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</si>
  <si>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</si>
  <si>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</si>
  <si>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</si>
  <si>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</si>
  <si>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</si>
  <si>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</si>
  <si>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</si>
  <si>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</si>
  <si>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</si>
  <si>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</si>
  <si>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</si>
  <si>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</si>
  <si>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</si>
  <si>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</si>
  <si>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</si>
  <si>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</si>
  <si>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</si>
  <si>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</si>
  <si>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</si>
  <si>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</si>
  <si>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</si>
  <si>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</si>
  <si>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</si>
  <si>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</si>
  <si>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</si>
  <si>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</si>
  <si>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</si>
  <si>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</si>
  <si>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131013</t>
  </si>
  <si>
    <t>耿马傣族佤族自治县四排山乡卫生院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</si>
  <si>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</si>
  <si>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</si>
  <si>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</si>
  <si>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</si>
  <si>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</si>
  <si>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</si>
  <si>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</si>
  <si>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</si>
  <si>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</si>
  <si>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</si>
  <si>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</si>
  <si>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</si>
  <si>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</si>
  <si>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</si>
  <si>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</si>
  <si>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</si>
  <si>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</si>
  <si>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</si>
  <si>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</si>
  <si>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</si>
  <si>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</si>
  <si>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</si>
  <si>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</si>
  <si>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</si>
  <si>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</si>
  <si>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</si>
  <si>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</si>
  <si>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</si>
  <si>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</si>
  <si>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</si>
  <si>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</si>
  <si>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</si>
  <si>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21004</t>
  </si>
  <si>
    <t>公共卫生</t>
  </si>
  <si>
    <t>2100409</t>
  </si>
  <si>
    <t>重大公共卫生服务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</si>
  <si>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</si>
  <si>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</si>
  <si>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</si>
  <si>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</si>
  <si>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</si>
  <si>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</si>
  <si>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</si>
  <si>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</si>
  <si>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</si>
  <si>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</si>
  <si>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</si>
  <si>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</si>
  <si>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</si>
  <si>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22999</t>
  </si>
  <si>
    <t>2299999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</si>
  <si>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</si>
  <si>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</si>
  <si>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</si>
  <si>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</si>
  <si>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</si>
  <si>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</si>
  <si>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</si>
  <si>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</si>
  <si>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</si>
  <si>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</si>
  <si>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</si>
  <si>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</si>
  <si>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</si>
  <si>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</si>
  <si>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</si>
  <si>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</si>
  <si>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</si>
  <si>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</si>
  <si>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</si>
  <si>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</si>
  <si>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</si>
  <si>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</si>
  <si>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</si>
  <si>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</si>
  <si>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</si>
  <si>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</si>
  <si>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</si>
  <si>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</si>
  <si>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</si>
  <si>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</si>
  <si>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</si>
  <si>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</si>
  <si>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</si>
  <si>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</si>
  <si>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</si>
  <si>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</si>
  <si>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</si>
  <si>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</si>
  <si>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</si>
  <si>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</si>
  <si>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</si>
  <si>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</si>
  <si>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</si>
  <si>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</si>
  <si>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</si>
  <si>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</si>
  <si>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</si>
  <si>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</si>
  <si>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</si>
  <si>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</si>
  <si>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</si>
  <si>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</si>
  <si>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</si>
  <si>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</si>
  <si>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</si>
  <si>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</si>
  <si>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</si>
  <si>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</si>
  <si>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</si>
  <si>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</si>
  <si>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</si>
  <si>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</si>
  <si>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</si>
  <si>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</si>
  <si>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</si>
  <si>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</si>
  <si>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</si>
  <si>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</si>
  <si>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</si>
  <si>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</si>
  <si>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</si>
  <si>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</si>
  <si>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</si>
  <si>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</si>
  <si>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</si>
  <si>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</si>
  <si>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</si>
  <si>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</si>
  <si>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530926210000000000990</t>
  </si>
  <si>
    <t>事业人员工资支出</t>
  </si>
  <si>
    <t>30101</t>
  </si>
  <si>
    <t>基本工资</t>
  </si>
  <si>
    <t>30102</t>
  </si>
  <si>
    <t>津贴补贴</t>
  </si>
  <si>
    <t>530926241100002326865</t>
  </si>
  <si>
    <t>乡镇岗位补贴（事业）</t>
  </si>
  <si>
    <t>530926231100001394804</t>
  </si>
  <si>
    <t>奖励性绩效工资</t>
  </si>
  <si>
    <t>30107</t>
  </si>
  <si>
    <t>绩效工资</t>
  </si>
  <si>
    <t>530926231100001394830</t>
  </si>
  <si>
    <t>事业人员绩效工资（2017年提高部分）</t>
  </si>
  <si>
    <t>530926231100001394803</t>
  </si>
  <si>
    <t>基础性绩效工资</t>
  </si>
  <si>
    <t>530926210000000000991</t>
  </si>
  <si>
    <t>社会保障缴费</t>
  </si>
  <si>
    <t>30108</t>
  </si>
  <si>
    <t>机关事业单位基本养老保险缴费</t>
  </si>
  <si>
    <t>2080506</t>
  </si>
  <si>
    <t>机关事业单位职业年金缴费支出</t>
  </si>
  <si>
    <t>30109</t>
  </si>
  <si>
    <t>职业年金缴费</t>
  </si>
  <si>
    <t>2101101</t>
  </si>
  <si>
    <t>行政单位医疗</t>
  </si>
  <si>
    <t>30110</t>
  </si>
  <si>
    <t>职工基本医疗保险缴费</t>
  </si>
  <si>
    <t>2101103</t>
  </si>
  <si>
    <t>公务员医疗补助</t>
  </si>
  <si>
    <t>30111</t>
  </si>
  <si>
    <t>公务员医疗补助缴费</t>
  </si>
  <si>
    <t>30112</t>
  </si>
  <si>
    <t>其他社会保障缴费</t>
  </si>
  <si>
    <t>530926210000000000992</t>
  </si>
  <si>
    <t>30113</t>
  </si>
  <si>
    <t>530926210000000000997</t>
  </si>
  <si>
    <t>一般公用经费</t>
  </si>
  <si>
    <t>30201</t>
  </si>
  <si>
    <t>办公费</t>
  </si>
  <si>
    <t>30206</t>
  </si>
  <si>
    <t>电费</t>
  </si>
  <si>
    <t>30207</t>
  </si>
  <si>
    <t>邮电费</t>
  </si>
  <si>
    <t>530926210000000000996</t>
  </si>
  <si>
    <t>工会经费</t>
  </si>
  <si>
    <t>30228</t>
  </si>
  <si>
    <t>530926251100003802742</t>
  </si>
  <si>
    <t>残疾人就业保障金</t>
  </si>
  <si>
    <t>30299</t>
  </si>
  <si>
    <t>其他商品和服务支出</t>
  </si>
  <si>
    <t>530926210000000000993</t>
  </si>
  <si>
    <t>离退休费</t>
  </si>
  <si>
    <t>30302</t>
  </si>
  <si>
    <t>退休费</t>
  </si>
  <si>
    <t>530926231100001394807</t>
  </si>
  <si>
    <t>乡村医生</t>
  </si>
  <si>
    <t>30305</t>
  </si>
  <si>
    <t>生活补助</t>
  </si>
  <si>
    <t>530926231100001394831</t>
  </si>
  <si>
    <t>机关事业单位职工遗属生活补助</t>
  </si>
  <si>
    <t>30307</t>
  </si>
  <si>
    <t>医疗费补助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</si>
  <si>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</si>
  <si>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</si>
  <si>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</si>
  <si>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</si>
  <si>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</si>
  <si>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</si>
  <si>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</si>
  <si>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2025年春节慰问经费</t>
  </si>
  <si>
    <t>事业发展类</t>
  </si>
  <si>
    <t>530926251100004068788</t>
  </si>
  <si>
    <t>2025年电脑及打印机购置经费</t>
  </si>
  <si>
    <t>530926251100003809739</t>
  </si>
  <si>
    <t>31002</t>
  </si>
  <si>
    <t>办公设备购置</t>
  </si>
  <si>
    <t>2025年家庭医生签约服务县级补助资金</t>
  </si>
  <si>
    <t>530926251100003809003</t>
  </si>
  <si>
    <t>30226</t>
  </si>
  <si>
    <t>劳务费</t>
  </si>
  <si>
    <t>2025年医保结余分配项目资金</t>
  </si>
  <si>
    <t>530926251100004053677</t>
  </si>
  <si>
    <t>30213</t>
  </si>
  <si>
    <t>维修（护）费</t>
  </si>
  <si>
    <t>30218</t>
  </si>
  <si>
    <t>专用材料费</t>
  </si>
  <si>
    <t>30227</t>
  </si>
  <si>
    <t>委托业务费</t>
  </si>
  <si>
    <t>31003</t>
  </si>
  <si>
    <t>专用设备购置</t>
  </si>
  <si>
    <t>2025年医疗业务收入经费</t>
  </si>
  <si>
    <t>530926251100003809601</t>
  </si>
  <si>
    <t>30202</t>
  </si>
  <si>
    <t>印刷费</t>
  </si>
  <si>
    <t>30204</t>
  </si>
  <si>
    <t>手续费</t>
  </si>
  <si>
    <t>30211</t>
  </si>
  <si>
    <t>差旅费</t>
  </si>
  <si>
    <t>30217</t>
  </si>
  <si>
    <t>30231</t>
  </si>
  <si>
    <t>公务用车运行维护费</t>
  </si>
  <si>
    <t>2025年医疗业务收入项目资金</t>
  </si>
  <si>
    <t>530926251100004053665</t>
  </si>
  <si>
    <t>2025年重大公共卫生艾滋病防治项目经费</t>
  </si>
  <si>
    <t>530926251100004053669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</si>
  <si>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</si>
  <si>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</si>
  <si>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</si>
  <si>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</si>
  <si>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</si>
  <si>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</si>
  <si>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</si>
  <si>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</si>
  <si>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</si>
  <si>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</si>
  <si>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</si>
  <si>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用于购置单位办公电脑及打印机，满足日常办公需求。</t>
  </si>
  <si>
    <t>产出指标</t>
  </si>
  <si>
    <t>数量指标</t>
  </si>
  <si>
    <t>便携式计算机购置数量</t>
  </si>
  <si>
    <t>=</t>
  </si>
  <si>
    <t>1.00</t>
  </si>
  <si>
    <t>台</t>
  </si>
  <si>
    <t>定量指标</t>
  </si>
  <si>
    <t>购置便携式计算机数量</t>
  </si>
  <si>
    <t>台式计算机购置数量</t>
  </si>
  <si>
    <t>2.00</t>
  </si>
  <si>
    <t>打印机购置数量</t>
  </si>
  <si>
    <t>质量指标</t>
  </si>
  <si>
    <t>验收合格率</t>
  </si>
  <si>
    <t>100</t>
  </si>
  <si>
    <t>%</t>
  </si>
  <si>
    <t>购置设备利用率</t>
  </si>
  <si>
    <t>&gt;=</t>
  </si>
  <si>
    <t>95</t>
  </si>
  <si>
    <t>效益指标</t>
  </si>
  <si>
    <t>经济效益</t>
  </si>
  <si>
    <t>设备采购经济性</t>
  </si>
  <si>
    <t>&lt;=</t>
  </si>
  <si>
    <t>21400</t>
  </si>
  <si>
    <t>元</t>
  </si>
  <si>
    <t>可持续影响</t>
  </si>
  <si>
    <t>设备使用年限</t>
  </si>
  <si>
    <t>8</t>
  </si>
  <si>
    <t>年</t>
  </si>
  <si>
    <t>满意度指标</t>
  </si>
  <si>
    <t>服务对象满意度</t>
  </si>
  <si>
    <t>使用人员满意度</t>
  </si>
  <si>
    <t>90</t>
  </si>
  <si>
    <t>无经输血传播，母婴传播率保持在2%以下，艾滋病病毒感染者和病人检测发现率达90%，存活感染者接受抗病毒治疗比例达90%，治疗有效率达90%。</t>
  </si>
  <si>
    <t>艾滋病规范化干预比例</t>
  </si>
  <si>
    <t>定性指标</t>
  </si>
  <si>
    <t>按标准测算</t>
  </si>
  <si>
    <t>被监管人员艾滋病初筛阳性告知率和转介确证率</t>
  </si>
  <si>
    <t>艾滋病病毒感染者和病人治疗有效率</t>
  </si>
  <si>
    <t>社会效益</t>
  </si>
  <si>
    <t>艾滋病感染率降低</t>
  </si>
  <si>
    <t>艾滋病死亡率降低</t>
  </si>
  <si>
    <t>传染病患者满意度</t>
  </si>
  <si>
    <t>进步完善基层医疗卫生服务能力，医疗服务能力明显提升，就医秩序得到改善；诊疗人次数超过17405人次；出院住院人次超过23人次。</t>
  </si>
  <si>
    <t>诊疗人次数</t>
  </si>
  <si>
    <t>17405</t>
  </si>
  <si>
    <t>人次</t>
  </si>
  <si>
    <t>临聘人员在岗率</t>
  </si>
  <si>
    <t>卫生耗材、药品验收合格率</t>
  </si>
  <si>
    <t>保障医疗机构正常运转</t>
  </si>
  <si>
    <t>正常</t>
  </si>
  <si>
    <t>稳定医疗服务队伍</t>
  </si>
  <si>
    <t>稳定</t>
  </si>
  <si>
    <t>职工满意度</t>
  </si>
  <si>
    <t>患者满意度</t>
  </si>
  <si>
    <t>按照单位2024年1-10月医疗收入合计615596元测算，月医疗收入61559.60元，按照增幅4.24%预算2025年医疗收入共计751058.08元。主要用于医院临聘人员工资福利支出；医院办公费支出；药品、卫生材料支出等</t>
  </si>
  <si>
    <t>保障临聘人员人数</t>
  </si>
  <si>
    <t>21</t>
  </si>
  <si>
    <t>人</t>
  </si>
  <si>
    <t>门急诊诊疗人次数</t>
  </si>
  <si>
    <t>17562</t>
  </si>
  <si>
    <t>出院人数</t>
  </si>
  <si>
    <t>24</t>
  </si>
  <si>
    <t>医疗收入较上年提</t>
  </si>
  <si>
    <t>72</t>
  </si>
  <si>
    <t>万元</t>
  </si>
  <si>
    <t>医院职工满意度</t>
  </si>
  <si>
    <t>医院门诊患者满意度</t>
  </si>
  <si>
    <t>医院住院患者满意度</t>
  </si>
  <si>
    <t>持续做好脱贫人口家庭医生签约服务，聚焦农村常住脱贫人口和农村低收入人口(农村低保对象、农村特因人员、农村易退贫致贫人口、突发严重困难户)中的65岁以上老年人、0-6岁儿童、孕产妇、残疾人4类重点人群和慢病(高血压、糖尿病、肺结核、严重精神障碍)患者签约，提供公共卫生、慢病管理、健康咨询和中医干预等综合服务，假到“签约一人、做实一人”。签约家庭医生的农村低收入人口高血压、糖尿病、肺结核、严重精神障碍的规范管理串达到90%以上。原则上不对签约数量作要求，不盲求签约率，有条件的地区，结合实际扩大签约服务重点人群或慢病管理范围。</t>
  </si>
  <si>
    <t>家庭签约人数</t>
  </si>
  <si>
    <t>1641</t>
  </si>
  <si>
    <t xml:space="preserve">临财社发〔2024〕132号 </t>
  </si>
  <si>
    <t>补助标准1.8元/人</t>
  </si>
  <si>
    <t>3000</t>
  </si>
  <si>
    <t>临财社发〔2024〕132号</t>
  </si>
  <si>
    <t>脱贫人口签约率</t>
  </si>
  <si>
    <t>服务团队考核兑付及时率</t>
  </si>
  <si>
    <t>以医院为单位家庭医生签约服务制度全覆盖</t>
  </si>
  <si>
    <t>提高医疗服务水平</t>
  </si>
  <si>
    <t>持续提高</t>
  </si>
  <si>
    <t>上升</t>
  </si>
  <si>
    <t>群众满意度</t>
  </si>
  <si>
    <t>85</t>
  </si>
  <si>
    <t>1、通过建设标准化和规范化村卫生室，进一步建立健全农村医疗预防保健网底，全面推行乡村卫生服务一体化管理。
2、对标，重点修缮基础设施，更新补充医疗设备。
3、制定建设计划，查找短板弱项，优化和改善基础设施，房屋状况和设备等项目建设内容。
4、至少修缮2所以上村卫生室</t>
  </si>
  <si>
    <t>&gt;</t>
  </si>
  <si>
    <t>次/年</t>
  </si>
  <si>
    <t>好本部门人员、公用经费保障，按规定落实干部职工各项待遇，支持部门正常履职。</t>
  </si>
  <si>
    <t>福利发放事业退休人数</t>
  </si>
  <si>
    <t>耿办字﹝2025〕8号</t>
  </si>
  <si>
    <t>时效指标</t>
  </si>
  <si>
    <t>按时发放</t>
  </si>
  <si>
    <t>1年</t>
  </si>
  <si>
    <t>部门运转</t>
  </si>
  <si>
    <t>按时运转</t>
  </si>
  <si>
    <t>预算06表</t>
  </si>
  <si>
    <t>政府性基金预算支出预算表</t>
  </si>
  <si>
    <t>单位名称：临沧市发展和改革委员会</t>
  </si>
  <si>
    <t>本年政府性基金预算支出</t>
  </si>
  <si>
    <t>注：本单位无政府性基金预算，故本表无数据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</si>
  <si>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</si>
  <si>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</si>
  <si>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</si>
  <si>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</si>
  <si>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</si>
  <si>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</si>
  <si>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</si>
  <si>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</si>
  <si>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</si>
  <si>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</si>
  <si>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耿马县四排山卫生院车辆加油服务</t>
  </si>
  <si>
    <t>车辆加油、添加燃料服务</t>
  </si>
  <si>
    <t>耿马县四排山卫生元救护车维修保养</t>
  </si>
  <si>
    <t>车辆维修和保养服务</t>
  </si>
  <si>
    <t>耿马县四排山卫生救护车保险服务</t>
  </si>
  <si>
    <t>机动车保险服务</t>
  </si>
  <si>
    <t>耿马县四排山卫生打印机采购</t>
  </si>
  <si>
    <t>A4黑白打印机</t>
  </si>
  <si>
    <t>耿马县四排山卫生院便携式计算机采购</t>
  </si>
  <si>
    <t>便携式计算机</t>
  </si>
  <si>
    <t>耿马县四排山卫生院台式计算机采购</t>
  </si>
  <si>
    <t>台式计算机</t>
  </si>
  <si>
    <t>预算08表</t>
  </si>
  <si>
    <t>政府购买服务项目</t>
  </si>
  <si>
    <t>政府购买服务目录</t>
  </si>
  <si>
    <t>注：本单位无政府购买服务预算，故本表无数据。</t>
  </si>
  <si>
    <t>预算09-1表</t>
  </si>
  <si>
    <t>单位名称（项目）</t>
  </si>
  <si>
    <t>地区</t>
  </si>
  <si>
    <t>政府性基金</t>
  </si>
  <si>
    <t>-</t>
  </si>
  <si>
    <t>注：本单位无县对下转移支付预算，故本表无数据。</t>
  </si>
  <si>
    <t>预算09-2表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</si>
  <si>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</si>
  <si>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</si>
  <si>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</si>
  <si>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</si>
  <si>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</si>
  <si>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</si>
  <si>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</si>
  <si>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</si>
  <si>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</si>
  <si>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A02010105 台式计算机</t>
  </si>
  <si>
    <t>A02010108 便携式计算机</t>
  </si>
  <si>
    <t>A02021003 A4黑白打印机</t>
  </si>
  <si>
    <t>预算11表</t>
  </si>
  <si>
    <t>上级补助</t>
  </si>
  <si>
    <t>注：本单位无转移支付补助项目支出预算，故本表无数据。</t>
  </si>
  <si>
    <t>预算12表</t>
  </si>
  <si>
    <t>项目级次</t>
  </si>
  <si>
    <t>313 事业发展类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</si>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</sst>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9">
    <font>
      <sz val="9"/>
      <color rgb="FF000000"/>
      <name val="Microsoft YaHei UI"/>
      <charset val="134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14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17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5" borderId="17" applyNumberFormat="0" applyAlignment="0" applyProtection="0">
      <alignment vertical="center"/>
    </xf>
    <xf numFmtId="0" fontId="41" fillId="6" borderId="19" applyNumberFormat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176" fontId="7" fillId="0" borderId="7">
      <alignment horizontal="right" vertical="center"/>
    </xf>
    <xf numFmtId="49" fontId="7" fillId="0" borderId="7">
      <alignment horizontal="left" vertical="center" wrapText="1"/>
    </xf>
    <xf numFmtId="176" fontId="7" fillId="0" borderId="7">
      <alignment horizontal="right" vertical="center"/>
    </xf>
    <xf numFmtId="177" fontId="7" fillId="0" borderId="7">
      <alignment horizontal="right" vertical="center"/>
    </xf>
    <xf numFmtId="178" fontId="7" fillId="0" borderId="7">
      <alignment horizontal="right" vertical="center"/>
    </xf>
    <xf numFmtId="179" fontId="7" fillId="0" borderId="7">
      <alignment horizontal="right" vertical="center"/>
    </xf>
    <xf numFmtId="10" fontId="7" fillId="0" borderId="7">
      <alignment horizontal="right" vertical="center"/>
    </xf>
    <xf numFmtId="180" fontId="7" fillId="0" borderId="7">
      <alignment horizontal="right" vertical="center"/>
    </xf>
  </cellStyleXfs>
  <cellXfs count="208">
    <xf numFmtId="0" fontId="0" fillId="0" borderId="0" xfId="0" applyFont="1">
      <alignment vertical="top"/>
      <protection locked="0"/>
    </xf>
    <xf numFmtId="0" fontId="1" fillId="0" borderId="0" xfId="0" applyFont="1" applyAlignment="1">
      <alignment vertical="center"/>
      <protection locked="0"/>
    </xf>
    <xf numFmtId="49" fontId="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1" xfId="0" applyFont="1" applyBorder="1" applyAlignment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left" vertical="center" wrapText="1"/>
      <protection locked="0"/>
    </xf>
    <xf numFmtId="0" fontId="5" fillId="0" borderId="7" xfId="0" applyFont="1" applyBorder="1" applyAlignment="1">
      <alignment horizontal="left" vertical="center"/>
      <protection locked="0"/>
    </xf>
    <xf numFmtId="176" fontId="7" fillId="0" borderId="7" xfId="0" applyNumberFormat="1" applyFont="1" applyBorder="1" applyAlignment="1">
      <alignment horizontal="right" vertical="center"/>
      <protection locked="0"/>
    </xf>
    <xf numFmtId="49" fontId="7" fillId="0" borderId="7" xfId="50" applyNumberFormat="1" applyFont="1" applyBorder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left" vertical="center" wrapText="1"/>
      <protection locked="0"/>
    </xf>
    <xf numFmtId="0" fontId="5" fillId="0" borderId="4" xfId="0" applyFont="1" applyBorder="1" applyAlignment="1">
      <alignment horizontal="left" vertical="center" wrapText="1"/>
      <protection locked="0"/>
    </xf>
    <xf numFmtId="49" fontId="2" fillId="0" borderId="0" xfId="0" applyNumberFormat="1" applyFont="1" applyAlignment="1" applyProtection="1"/>
    <xf numFmtId="0" fontId="2" fillId="0" borderId="0" xfId="0" applyFont="1" applyAlignment="1" applyProtection="1"/>
    <xf numFmtId="0" fontId="6" fillId="0" borderId="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/>
    </xf>
    <xf numFmtId="0" fontId="2" fillId="0" borderId="2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0" xfId="0" applyFont="1">
      <alignment vertical="top"/>
      <protection locked="0"/>
    </xf>
    <xf numFmtId="0" fontId="5" fillId="0" borderId="0" xfId="0" applyFont="1" applyAlignment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vertical="center" wrapText="1"/>
    </xf>
    <xf numFmtId="180" fontId="7" fillId="0" borderId="7" xfId="56" applyNumberFormat="1" applyFont="1" applyBorder="1" applyProtection="1">
      <alignment horizontal="right" vertical="center"/>
      <protection locked="0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4" fillId="0" borderId="0" xfId="0" applyFont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/>
      <protection locked="0"/>
    </xf>
    <xf numFmtId="0" fontId="5" fillId="0" borderId="7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right" vertical="center"/>
    </xf>
    <xf numFmtId="0" fontId="8" fillId="0" borderId="0" xfId="0" applyFont="1" applyAlignment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6" fillId="0" borderId="0" xfId="0" applyFont="1" applyAlignment="1" applyProtection="1">
      <alignment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wrapText="1"/>
    </xf>
    <xf numFmtId="0" fontId="5" fillId="0" borderId="0" xfId="0" applyFont="1" applyAlignment="1">
      <alignment horizontal="right"/>
      <protection locked="0"/>
    </xf>
    <xf numFmtId="0" fontId="6" fillId="0" borderId="3" xfId="0" applyFont="1" applyBorder="1" applyAlignment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2" fillId="0" borderId="0" xfId="0" applyFont="1" applyAlignment="1">
      <protection locked="0"/>
    </xf>
    <xf numFmtId="0" fontId="5" fillId="0" borderId="0" xfId="0" applyFont="1" applyAlignment="1">
      <alignment vertical="top" wrapText="1"/>
      <protection locked="0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  <protection locked="0"/>
    </xf>
    <xf numFmtId="0" fontId="6" fillId="0" borderId="0" xfId="0" applyFont="1" applyAlignment="1">
      <protection locked="0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</xf>
    <xf numFmtId="0" fontId="6" fillId="0" borderId="11" xfId="0" applyFont="1" applyBorder="1" applyAlignment="1">
      <alignment horizontal="center" vertical="center" wrapText="1"/>
      <protection locked="0"/>
    </xf>
    <xf numFmtId="3" fontId="6" fillId="0" borderId="6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11" xfId="0" applyFont="1" applyBorder="1" applyAlignment="1" applyProtection="1">
      <alignment horizontal="left" vertical="center" wrapText="1"/>
    </xf>
    <xf numFmtId="0" fontId="5" fillId="0" borderId="11" xfId="0" applyFont="1" applyBorder="1" applyAlignment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left" vertical="center"/>
    </xf>
    <xf numFmtId="0" fontId="5" fillId="0" borderId="13" xfId="0" applyFont="1" applyBorder="1" applyAlignment="1">
      <alignment horizontal="left" vertical="center"/>
      <protection locked="0"/>
    </xf>
    <xf numFmtId="0" fontId="5" fillId="0" borderId="0" xfId="0" applyFont="1" applyAlignment="1">
      <alignment horizontal="right" vertical="center" wrapText="1"/>
      <protection locked="0"/>
    </xf>
    <xf numFmtId="0" fontId="5" fillId="0" borderId="0" xfId="0" applyFont="1" applyAlignment="1" applyProtection="1">
      <alignment horizontal="right" vertical="center" wrapText="1"/>
    </xf>
    <xf numFmtId="0" fontId="5" fillId="0" borderId="0" xfId="0" applyFont="1" applyAlignment="1">
      <alignment horizontal="right" wrapText="1"/>
      <protection locked="0"/>
    </xf>
    <xf numFmtId="0" fontId="6" fillId="0" borderId="13" xfId="0" applyFont="1" applyBorder="1" applyAlignment="1" applyProtection="1">
      <alignment horizontal="center" vertical="center" wrapText="1"/>
    </xf>
    <xf numFmtId="0" fontId="6" fillId="0" borderId="13" xfId="0" applyFont="1" applyBorder="1" applyAlignment="1">
      <alignment horizontal="center" vertical="center"/>
      <protection locked="0"/>
    </xf>
    <xf numFmtId="0" fontId="6" fillId="0" borderId="13" xfId="0" applyFont="1" applyBorder="1" applyAlignment="1">
      <alignment horizontal="center" vertical="center" wrapText="1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6" fillId="0" borderId="0" xfId="0" applyFont="1" applyAlignment="1" applyProtection="1"/>
    <xf numFmtId="0" fontId="6" fillId="0" borderId="11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5" fillId="0" borderId="11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left" vertical="center" wrapText="1" indent="1"/>
    </xf>
    <xf numFmtId="3" fontId="5" fillId="0" borderId="11" xfId="0" applyNumberFormat="1" applyFont="1" applyBorder="1" applyAlignment="1" applyProtection="1">
      <alignment horizontal="right" vertical="center"/>
    </xf>
    <xf numFmtId="0" fontId="9" fillId="0" borderId="0" xfId="0" applyFont="1" applyAlignment="1">
      <alignment horizontal="right"/>
      <protection locked="0"/>
    </xf>
    <xf numFmtId="49" fontId="9" fillId="0" borderId="0" xfId="0" applyNumberFormat="1" applyFont="1" applyAlignment="1">
      <protection locked="0"/>
    </xf>
    <xf numFmtId="0" fontId="2" fillId="0" borderId="0" xfId="0" applyFont="1" applyAlignment="1" applyProtection="1">
      <alignment horizontal="right"/>
    </xf>
    <xf numFmtId="0" fontId="3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 wrapText="1"/>
      <protection locked="0"/>
    </xf>
    <xf numFmtId="0" fontId="10" fillId="0" borderId="0" xfId="0" applyFont="1" applyAlignment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/>
      <protection locked="0"/>
    </xf>
    <xf numFmtId="49" fontId="6" fillId="0" borderId="9" xfId="0" applyNumberFormat="1" applyFont="1" applyBorder="1" applyAlignment="1">
      <alignment horizontal="center" vertical="center" wrapText="1"/>
      <protection locked="0"/>
    </xf>
    <xf numFmtId="0" fontId="6" fillId="0" borderId="9" xfId="0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center" vertical="center"/>
      <protection locked="0"/>
    </xf>
    <xf numFmtId="49" fontId="6" fillId="0" borderId="11" xfId="0" applyNumberFormat="1" applyFont="1" applyBorder="1" applyAlignment="1">
      <alignment horizontal="center" vertical="center" wrapText="1"/>
      <protection locked="0"/>
    </xf>
    <xf numFmtId="49" fontId="6" fillId="0" borderId="11" xfId="0" applyNumberFormat="1" applyFont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left" vertical="center" wrapText="1"/>
      <protection locked="0"/>
    </xf>
    <xf numFmtId="0" fontId="2" fillId="0" borderId="2" xfId="0" applyFont="1" applyBorder="1" applyAlignment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  <protection locked="0"/>
    </xf>
    <xf numFmtId="3" fontId="6" fillId="0" borderId="7" xfId="0" applyNumberFormat="1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 wrapText="1" indent="1"/>
    </xf>
    <xf numFmtId="3" fontId="2" fillId="0" borderId="7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2" xfId="0" applyFont="1" applyBorder="1" applyAlignment="1">
      <alignment horizontal="center" vertical="center" wrapText="1"/>
      <protection locked="0"/>
    </xf>
    <xf numFmtId="0" fontId="6" fillId="0" borderId="5" xfId="0" applyFont="1" applyBorder="1" applyAlignment="1">
      <alignment horizontal="center" vertical="center"/>
      <protection locked="0"/>
    </xf>
    <xf numFmtId="0" fontId="2" fillId="0" borderId="0" xfId="0" applyFont="1">
      <alignment vertical="top"/>
      <protection locked="0"/>
    </xf>
    <xf numFmtId="49" fontId="2" fillId="0" borderId="0" xfId="0" applyNumberFormat="1" applyFont="1" applyAlignment="1">
      <protection locked="0"/>
    </xf>
    <xf numFmtId="0" fontId="3" fillId="0" borderId="0" xfId="0" applyFont="1" applyAlignment="1">
      <alignment horizontal="center" vertical="center"/>
      <protection locked="0"/>
    </xf>
    <xf numFmtId="0" fontId="6" fillId="0" borderId="0" xfId="0" applyFont="1" applyAlignment="1">
      <alignment horizontal="left" vertical="center"/>
      <protection locked="0"/>
    </xf>
    <xf numFmtId="0" fontId="6" fillId="0" borderId="2" xfId="0" applyFont="1" applyBorder="1" applyAlignment="1">
      <alignment horizontal="center" vertical="center"/>
      <protection locked="0"/>
    </xf>
    <xf numFmtId="3" fontId="2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/>
    </xf>
    <xf numFmtId="0" fontId="5" fillId="0" borderId="3" xfId="0" applyFont="1" applyBorder="1" applyAlignment="1">
      <alignment horizontal="left" vertical="center"/>
      <protection locked="0"/>
    </xf>
    <xf numFmtId="0" fontId="5" fillId="0" borderId="4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center" vertical="center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2" fillId="0" borderId="0" xfId="0" applyFont="1" applyAlignment="1" applyProtection="1">
      <alignment horizontal="center"/>
    </xf>
    <xf numFmtId="0" fontId="11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horizontal="center" wrapText="1"/>
    </xf>
    <xf numFmtId="0" fontId="12" fillId="0" borderId="6" xfId="0" applyFont="1" applyBorder="1" applyAlignment="1">
      <alignment horizontal="center" vertical="center" wrapText="1"/>
      <protection locked="0"/>
    </xf>
    <xf numFmtId="0" fontId="13" fillId="0" borderId="7" xfId="0" applyFont="1" applyBorder="1" applyAlignment="1">
      <alignment horizontal="center" vertical="center"/>
      <protection locked="0"/>
    </xf>
    <xf numFmtId="0" fontId="14" fillId="0" borderId="7" xfId="0" applyFont="1" applyBorder="1" applyAlignment="1">
      <alignment horizontal="center" vertical="center"/>
      <protection locked="0"/>
    </xf>
    <xf numFmtId="0" fontId="15" fillId="0" borderId="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176" fontId="16" fillId="0" borderId="7" xfId="0" applyNumberFormat="1" applyFont="1" applyBorder="1" applyAlignment="1" applyProtection="1">
      <alignment horizontal="right" vertical="center"/>
    </xf>
    <xf numFmtId="176" fontId="16" fillId="0" borderId="7" xfId="0" applyNumberFormat="1" applyFont="1" applyBorder="1" applyAlignment="1" applyProtection="1">
      <alignment horizontal="center" vertical="center"/>
    </xf>
    <xf numFmtId="0" fontId="2" fillId="0" borderId="0" xfId="0" applyFont="1" applyProtection="1">
      <alignment vertical="top"/>
    </xf>
    <xf numFmtId="0" fontId="17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left" vertical="center"/>
      <protection locked="0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4" xfId="0" applyNumberFormat="1" applyFont="1" applyBorder="1" applyAlignment="1" applyProtection="1">
      <alignment horizontal="center" vertical="center" wrapText="1"/>
    </xf>
    <xf numFmtId="49" fontId="6" fillId="0" borderId="7" xfId="0" applyNumberFormat="1" applyFont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/>
      <protection locked="0"/>
    </xf>
    <xf numFmtId="0" fontId="5" fillId="0" borderId="7" xfId="0" applyFont="1" applyBorder="1" applyAlignment="1" applyProtection="1">
      <alignment horizontal="left" vertical="center" wrapText="1" indent="2"/>
    </xf>
    <xf numFmtId="0" fontId="2" fillId="0" borderId="2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7" xfId="0" applyFont="1" applyBorder="1" applyAlignment="1">
      <alignment vertical="center"/>
      <protection locked="0"/>
    </xf>
    <xf numFmtId="0" fontId="7" fillId="0" borderId="7" xfId="0" applyFont="1" applyBorder="1" applyAlignment="1">
      <alignment vertical="center"/>
      <protection locked="0"/>
    </xf>
    <xf numFmtId="0" fontId="7" fillId="0" borderId="4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vertical="center"/>
      <protection locked="0"/>
    </xf>
    <xf numFmtId="0" fontId="7" fillId="0" borderId="11" xfId="0" applyFont="1" applyBorder="1" applyAlignment="1">
      <alignment horizontal="left" vertical="center"/>
      <protection locked="0"/>
    </xf>
    <xf numFmtId="0" fontId="7" fillId="0" borderId="6" xfId="0" applyFont="1" applyBorder="1" applyAlignment="1">
      <alignment horizontal="left" vertical="center"/>
      <protection locked="0"/>
    </xf>
    <xf numFmtId="0" fontId="20" fillId="0" borderId="6" xfId="0" applyFont="1" applyBorder="1" applyAlignment="1">
      <alignment vertical="center"/>
      <protection locked="0"/>
    </xf>
    <xf numFmtId="0" fontId="21" fillId="0" borderId="6" xfId="0" applyFont="1" applyBorder="1" applyAlignment="1">
      <alignment horizontal="center" vertical="center"/>
      <protection locked="0"/>
    </xf>
    <xf numFmtId="176" fontId="21" fillId="0" borderId="7" xfId="0" applyNumberFormat="1" applyFont="1" applyBorder="1" applyAlignment="1">
      <alignment horizontal="right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5" fillId="0" borderId="0" xfId="0" applyFont="1" applyAlignment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</xf>
    <xf numFmtId="0" fontId="20" fillId="0" borderId="7" xfId="0" applyFont="1" applyBorder="1" applyAlignment="1">
      <alignment horizontal="left" vertical="center" wrapText="1" indent="1"/>
      <protection locked="0"/>
    </xf>
    <xf numFmtId="0" fontId="20" fillId="0" borderId="7" xfId="0" applyFont="1" applyBorder="1" applyAlignment="1" applyProtection="1">
      <alignment horizontal="left" vertical="center" wrapText="1" indent="1"/>
    </xf>
    <xf numFmtId="0" fontId="2" fillId="0" borderId="7" xfId="0" applyFont="1" applyBorder="1" applyAlignment="1">
      <alignment horizontal="left" vertical="center" wrapText="1" indent="2"/>
      <protection locked="0"/>
    </xf>
    <xf numFmtId="0" fontId="2" fillId="0" borderId="7" xfId="0" applyFont="1" applyBorder="1" applyAlignment="1" applyProtection="1">
      <alignment horizontal="left" vertical="center" wrapText="1" indent="2"/>
    </xf>
    <xf numFmtId="0" fontId="2" fillId="0" borderId="7" xfId="0" applyFont="1" applyBorder="1" applyAlignment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4" fillId="0" borderId="0" xfId="0" applyFont="1" applyAlignment="1" applyProtection="1"/>
    <xf numFmtId="0" fontId="25" fillId="0" borderId="0" xfId="0" applyFont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2" fillId="0" borderId="10" xfId="0" applyFont="1" applyBorder="1" applyAlignment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0" fontId="22" fillId="0" borderId="0" xfId="0" applyFont="1" applyProtection="1">
      <alignment vertical="top"/>
    </xf>
    <xf numFmtId="0" fontId="25" fillId="0" borderId="0" xfId="0" applyFont="1" applyAlignment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/>
    </xf>
    <xf numFmtId="0" fontId="5" fillId="0" borderId="11" xfId="0" applyFont="1" applyBorder="1" applyAlignment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top"/>
    </xf>
    <xf numFmtId="0" fontId="27" fillId="0" borderId="0" xfId="0" applyFont="1" applyAlignment="1" applyProtection="1">
      <alignment horizontal="center" vertical="center"/>
    </xf>
    <xf numFmtId="0" fontId="7" fillId="0" borderId="7" xfId="0" applyFont="1" applyBorder="1" applyAlignment="1">
      <alignment horizontal="left" vertical="center"/>
      <protection locked="0"/>
    </xf>
    <xf numFmtId="0" fontId="28" fillId="0" borderId="6" xfId="0" applyFont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center"/>
    </xf>
    <xf numFmtId="0" fontId="28" fillId="0" borderId="6" xfId="0" applyFont="1" applyBorder="1" applyAlignment="1">
      <alignment horizontal="center" vertical="center"/>
      <protection locked="0"/>
    </xf>
    <xf numFmtId="0" fontId="20" fillId="0" borderId="7" xfId="0" applyFont="1" applyBorder="1" applyAlignment="1" applyProtection="1" quotePrefix="1">
      <alignment horizontal="left" vertical="center" wrapText="1" indent="1"/>
    </xf>
    <xf numFmtId="0" fontId="2" fillId="0" borderId="7" xfId="0" applyFont="1" applyBorder="1" applyAlignment="1" applyProtection="1" quotePrefix="1">
      <alignment horizontal="left" vertical="center" wrapText="1" indent="2"/>
    </xf>
    <xf numFmtId="0" fontId="5" fillId="0" borderId="7" xfId="0" applyFont="1" applyBorder="1" applyAlignment="1" applyProtection="1" quotePrefix="1">
      <alignment horizontal="left" vertical="center" wrapText="1" indent="1"/>
    </xf>
    <xf numFmtId="0" fontId="5" fillId="0" borderId="6" xfId="0" applyFont="1" applyBorder="1" applyAlignment="1" applyProtection="1" quotePrefix="1">
      <alignment horizontal="left" vertical="center" wrapText="1" inden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40"/>
  <sheetViews>
    <sheetView showZeros="0" tabSelected="1" topLeftCell="A3" workbookViewId="0">
      <selection activeCell="D30" sqref="D30"/>
    </sheetView>
  </sheetViews>
  <sheetFormatPr defaultColWidth="9.14285714285714" defaultRowHeight="12" customHeight="1" outlineLevelCol="6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  <col min="7" max="7" width="11.7142857142857"/>
  </cols>
  <sheetData>
    <row r="1" ht="15" customHeight="1" spans="4:4">
      <c r="D1" s="39" t="s">
        <v>0</v>
      </c>
    </row>
    <row r="2" ht="36" customHeight="1" spans="1:4">
      <c r="A2" s="5" t="str">
        <f>"2025"&amp;"年部门财务收支预算总表"</f>
        <v>2025年部门财务收支预算总表</v>
      </c>
      <c r="B2" s="201"/>
      <c r="C2" s="201"/>
      <c r="D2" s="201"/>
    </row>
    <row r="3" ht="18.75" customHeight="1" spans="1:4">
      <c r="A3" s="41" t="str">
        <f>"单位名称："&amp;"耿马傣族佤族自治县四排山乡卫生院"</f>
        <v>单位名称：耿马傣族佤族自治县四排山乡卫生院</v>
      </c>
      <c r="B3" s="202"/>
      <c r="C3" s="202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30" t="str">
        <f>"2025"&amp;"年预算数"</f>
        <v>2025年预算数</v>
      </c>
      <c r="C5" s="30" t="s">
        <v>5</v>
      </c>
      <c r="D5" s="30" t="str">
        <f>"2025"&amp;"年预算数"</f>
        <v>2025年预算数</v>
      </c>
    </row>
    <row r="6" ht="18.75" customHeight="1" spans="1:4">
      <c r="A6" s="32"/>
      <c r="B6" s="32"/>
      <c r="C6" s="32"/>
      <c r="D6" s="32"/>
    </row>
    <row r="7" ht="18.75" customHeight="1" spans="1:4">
      <c r="A7" s="129" t="s">
        <v>6</v>
      </c>
      <c r="B7" s="23">
        <v>1894476.4</v>
      </c>
      <c r="C7" s="129" t="s">
        <v>7</v>
      </c>
      <c r="D7" s="23"/>
    </row>
    <row r="8" ht="18.75" customHeight="1" spans="1:4">
      <c r="A8" s="129" t="s">
        <v>8</v>
      </c>
      <c r="B8" s="23"/>
      <c r="C8" s="129" t="s">
        <v>9</v>
      </c>
      <c r="D8" s="23"/>
    </row>
    <row r="9" ht="18.75" customHeight="1" spans="1:4">
      <c r="A9" s="129" t="s">
        <v>10</v>
      </c>
      <c r="B9" s="23"/>
      <c r="C9" s="129" t="s">
        <v>11</v>
      </c>
      <c r="D9" s="23"/>
    </row>
    <row r="10" ht="18.75" customHeight="1" spans="1:4">
      <c r="A10" s="129" t="s">
        <v>12</v>
      </c>
      <c r="B10" s="23"/>
      <c r="C10" s="129" t="s">
        <v>13</v>
      </c>
      <c r="D10" s="23"/>
    </row>
    <row r="11" ht="18.75" customHeight="1" spans="1:4">
      <c r="A11" s="203" t="s">
        <v>14</v>
      </c>
      <c r="B11" s="23">
        <v>2462866.08</v>
      </c>
      <c r="C11" s="160" t="s">
        <v>15</v>
      </c>
      <c r="D11" s="23"/>
    </row>
    <row r="12" ht="18.75" customHeight="1" spans="1:4">
      <c r="A12" s="163" t="s">
        <v>16</v>
      </c>
      <c r="B12" s="23">
        <v>1841058.08</v>
      </c>
      <c r="C12" s="162" t="s">
        <v>17</v>
      </c>
      <c r="D12" s="23"/>
    </row>
    <row r="13" ht="18.75" customHeight="1" spans="1:4">
      <c r="A13" s="163" t="s">
        <v>18</v>
      </c>
      <c r="B13" s="23"/>
      <c r="C13" s="162" t="s">
        <v>19</v>
      </c>
      <c r="D13" s="23"/>
    </row>
    <row r="14" ht="18.75" customHeight="1" spans="1:4">
      <c r="A14" s="163" t="s">
        <v>20</v>
      </c>
      <c r="B14" s="23"/>
      <c r="C14" s="162" t="s">
        <v>21</v>
      </c>
      <c r="D14" s="23">
        <v>234096.72</v>
      </c>
    </row>
    <row r="15" ht="18.75" customHeight="1" spans="1:4">
      <c r="A15" s="163" t="s">
        <v>22</v>
      </c>
      <c r="B15" s="23"/>
      <c r="C15" s="162" t="s">
        <v>23</v>
      </c>
      <c r="D15" s="23">
        <v>3386390.4</v>
      </c>
    </row>
    <row r="16" ht="18.75" customHeight="1" spans="1:4">
      <c r="A16" s="163" t="s">
        <v>24</v>
      </c>
      <c r="B16" s="23">
        <v>621808</v>
      </c>
      <c r="C16" s="163" t="s">
        <v>25</v>
      </c>
      <c r="D16" s="23"/>
    </row>
    <row r="17" ht="18.75" customHeight="1" spans="1:4">
      <c r="A17" s="163" t="s">
        <v>26</v>
      </c>
      <c r="B17" s="23"/>
      <c r="C17" s="163" t="s">
        <v>27</v>
      </c>
      <c r="D17" s="23"/>
    </row>
    <row r="18" ht="18.75" customHeight="1" spans="1:4">
      <c r="A18" s="164" t="s">
        <v>26</v>
      </c>
      <c r="B18" s="23"/>
      <c r="C18" s="162" t="s">
        <v>28</v>
      </c>
      <c r="D18" s="23"/>
    </row>
    <row r="19" ht="18.75" customHeight="1" spans="1:4">
      <c r="A19" s="164" t="s">
        <v>26</v>
      </c>
      <c r="B19" s="23"/>
      <c r="C19" s="162" t="s">
        <v>29</v>
      </c>
      <c r="D19" s="23"/>
    </row>
    <row r="20" ht="18.75" customHeight="1" spans="1:4">
      <c r="A20" s="164" t="s">
        <v>26</v>
      </c>
      <c r="B20" s="23"/>
      <c r="C20" s="162" t="s">
        <v>30</v>
      </c>
      <c r="D20" s="23"/>
    </row>
    <row r="21" ht="18.75" customHeight="1" spans="1:4">
      <c r="A21" s="164" t="s">
        <v>26</v>
      </c>
      <c r="B21" s="23"/>
      <c r="C21" s="162" t="s">
        <v>31</v>
      </c>
      <c r="D21" s="23"/>
    </row>
    <row r="22" ht="18.75" customHeight="1" spans="1:4">
      <c r="A22" s="164" t="s">
        <v>26</v>
      </c>
      <c r="B22" s="23"/>
      <c r="C22" s="162" t="s">
        <v>32</v>
      </c>
      <c r="D22" s="23"/>
    </row>
    <row r="23" ht="18.75" customHeight="1" spans="1:4">
      <c r="A23" s="164" t="s">
        <v>26</v>
      </c>
      <c r="B23" s="23"/>
      <c r="C23" s="162" t="s">
        <v>33</v>
      </c>
      <c r="D23" s="23"/>
    </row>
    <row r="24" ht="18.75" customHeight="1" spans="1:4">
      <c r="A24" s="164" t="s">
        <v>26</v>
      </c>
      <c r="B24" s="23"/>
      <c r="C24" s="162" t="s">
        <v>34</v>
      </c>
      <c r="D24" s="23"/>
    </row>
    <row r="25" ht="18.75" customHeight="1" spans="1:4">
      <c r="A25" s="164" t="s">
        <v>26</v>
      </c>
      <c r="B25" s="23"/>
      <c r="C25" s="162" t="s">
        <v>35</v>
      </c>
      <c r="D25" s="23">
        <v>126855.36</v>
      </c>
    </row>
    <row r="26" ht="18.75" customHeight="1" spans="1:4">
      <c r="A26" s="164" t="s">
        <v>26</v>
      </c>
      <c r="B26" s="23"/>
      <c r="C26" s="162" t="s">
        <v>36</v>
      </c>
      <c r="D26" s="23"/>
    </row>
    <row r="27" ht="18.75" customHeight="1" spans="1:4">
      <c r="A27" s="164" t="s">
        <v>26</v>
      </c>
      <c r="B27" s="23"/>
      <c r="C27" s="162" t="s">
        <v>37</v>
      </c>
      <c r="D27" s="23"/>
    </row>
    <row r="28" ht="18.75" customHeight="1" spans="1:4">
      <c r="A28" s="164" t="s">
        <v>26</v>
      </c>
      <c r="B28" s="23"/>
      <c r="C28" s="162" t="s">
        <v>38</v>
      </c>
      <c r="D28" s="23"/>
    </row>
    <row r="29" ht="18.75" customHeight="1" spans="1:4">
      <c r="A29" s="164" t="s">
        <v>26</v>
      </c>
      <c r="B29" s="23"/>
      <c r="C29" s="162" t="s">
        <v>39</v>
      </c>
      <c r="D29" s="23"/>
    </row>
    <row r="30" ht="18.75" customHeight="1" spans="1:7">
      <c r="A30" s="165" t="s">
        <v>26</v>
      </c>
      <c r="B30" s="23"/>
      <c r="C30" s="163" t="s">
        <v>40</v>
      </c>
      <c r="D30" s="23">
        <v>610000</v>
      </c>
      <c r="G30">
        <v>4357342.48</v>
      </c>
    </row>
    <row r="31" ht="18.75" customHeight="1" spans="1:4">
      <c r="A31" s="165" t="s">
        <v>26</v>
      </c>
      <c r="B31" s="23"/>
      <c r="C31" s="163" t="s">
        <v>41</v>
      </c>
      <c r="D31" s="23"/>
    </row>
    <row r="32" ht="18.75" customHeight="1" spans="1:4">
      <c r="A32" s="165" t="s">
        <v>26</v>
      </c>
      <c r="B32" s="23"/>
      <c r="C32" s="163" t="s">
        <v>42</v>
      </c>
      <c r="D32" s="23"/>
    </row>
    <row r="33" ht="18.75" customHeight="1" spans="1:4">
      <c r="A33" s="204" t="s">
        <v>43</v>
      </c>
      <c r="B33" s="166">
        <f>SUM(B7:B11)</f>
        <v>4357342.48</v>
      </c>
      <c r="C33" s="205" t="s">
        <v>44</v>
      </c>
      <c r="D33" s="166">
        <v>4357342.48</v>
      </c>
    </row>
    <row r="34" ht="18.75" customHeight="1" spans="1:4">
      <c r="A34" s="206" t="s">
        <v>45</v>
      </c>
      <c r="B34" s="23"/>
      <c r="C34" s="129" t="s">
        <v>46</v>
      </c>
      <c r="D34" s="23">
        <v>0</v>
      </c>
    </row>
    <row r="35" ht="18.75" customHeight="1" spans="1:4">
      <c r="A35" s="206" t="s">
        <v>47</v>
      </c>
      <c r="B35" s="23"/>
      <c r="C35" s="129" t="s">
        <v>47</v>
      </c>
      <c r="D35" s="23"/>
    </row>
    <row r="36" ht="18.75" customHeight="1" spans="1:4">
      <c r="A36" s="206" t="s">
        <v>48</v>
      </c>
      <c r="B36" s="23"/>
      <c r="C36" s="129" t="s">
        <v>49</v>
      </c>
      <c r="D36" s="23">
        <v>0</v>
      </c>
    </row>
    <row r="37" ht="18.75" customHeight="1" spans="1:4">
      <c r="A37" s="207" t="s">
        <v>50</v>
      </c>
      <c r="B37" s="166">
        <f t="shared" ref="B37:D37" si="0">B33+B34</f>
        <v>4357342.48</v>
      </c>
      <c r="C37" s="205" t="s">
        <v>51</v>
      </c>
      <c r="D37" s="166">
        <f t="shared" si="0"/>
        <v>4357342.48</v>
      </c>
    </row>
    <row r="40" customHeight="1" spans="2:2">
      <c r="B40">
        <v>4357342.48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showZeros="0" topLeftCell="E1" workbookViewId="0">
      <selection activeCell="A1" sqref="A1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ht="15" customHeight="1" spans="10:19">
      <c r="J1" s="194"/>
      <c r="O1" s="66"/>
      <c r="P1" s="66"/>
      <c r="Q1" s="66"/>
      <c r="R1" s="66"/>
      <c r="S1" s="38" t="s">
        <v>52</v>
      </c>
    </row>
    <row r="2" ht="57.75" customHeight="1" spans="1:19">
      <c r="A2" s="125" t="str">
        <f>"2025"&amp;"年部门收入预算表"</f>
        <v>2025年部门收入预算表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95"/>
      <c r="P2" s="195"/>
      <c r="Q2" s="195"/>
      <c r="R2" s="195"/>
      <c r="S2" s="195"/>
    </row>
    <row r="3" ht="18.75" customHeight="1" spans="1:19">
      <c r="A3" s="41" t="str">
        <f>"单位名称："&amp;"耿马傣族佤族自治县四排山乡卫生院"</f>
        <v>单位名称：耿马傣族佤族自治县四排山乡卫生院</v>
      </c>
      <c r="B3" s="92"/>
      <c r="C3" s="92"/>
      <c r="D3" s="92"/>
      <c r="E3" s="92"/>
      <c r="F3" s="92"/>
      <c r="G3" s="92"/>
      <c r="H3" s="92"/>
      <c r="I3" s="92"/>
      <c r="J3" s="70"/>
      <c r="K3" s="92"/>
      <c r="L3" s="92"/>
      <c r="M3" s="92"/>
      <c r="N3" s="92"/>
      <c r="O3" s="70"/>
      <c r="P3" s="70"/>
      <c r="Q3" s="70"/>
      <c r="R3" s="70"/>
      <c r="S3" s="38" t="s">
        <v>1</v>
      </c>
    </row>
    <row r="4" ht="18.75" customHeight="1" spans="1:19">
      <c r="A4" s="180" t="s">
        <v>53</v>
      </c>
      <c r="B4" s="181" t="s">
        <v>54</v>
      </c>
      <c r="C4" s="181" t="s">
        <v>55</v>
      </c>
      <c r="D4" s="182" t="s">
        <v>56</v>
      </c>
      <c r="E4" s="183"/>
      <c r="F4" s="183"/>
      <c r="G4" s="183"/>
      <c r="H4" s="183"/>
      <c r="I4" s="183"/>
      <c r="J4" s="196"/>
      <c r="K4" s="183"/>
      <c r="L4" s="183"/>
      <c r="M4" s="183"/>
      <c r="N4" s="197"/>
      <c r="O4" s="182" t="s">
        <v>45</v>
      </c>
      <c r="P4" s="182"/>
      <c r="Q4" s="182"/>
      <c r="R4" s="182"/>
      <c r="S4" s="200"/>
    </row>
    <row r="5" ht="18.75" customHeight="1" spans="1:19">
      <c r="A5" s="184"/>
      <c r="B5" s="185"/>
      <c r="C5" s="185"/>
      <c r="D5" s="186" t="s">
        <v>57</v>
      </c>
      <c r="E5" s="186" t="s">
        <v>58</v>
      </c>
      <c r="F5" s="186" t="s">
        <v>59</v>
      </c>
      <c r="G5" s="186" t="s">
        <v>60</v>
      </c>
      <c r="H5" s="186" t="s">
        <v>61</v>
      </c>
      <c r="I5" s="198" t="s">
        <v>62</v>
      </c>
      <c r="J5" s="198"/>
      <c r="K5" s="198"/>
      <c r="L5" s="198"/>
      <c r="M5" s="198"/>
      <c r="N5" s="189"/>
      <c r="O5" s="186" t="s">
        <v>57</v>
      </c>
      <c r="P5" s="186" t="s">
        <v>58</v>
      </c>
      <c r="Q5" s="186" t="s">
        <v>59</v>
      </c>
      <c r="R5" s="186" t="s">
        <v>60</v>
      </c>
      <c r="S5" s="186" t="s">
        <v>63</v>
      </c>
    </row>
    <row r="6" ht="18.75" customHeight="1" spans="1:19">
      <c r="A6" s="187"/>
      <c r="B6" s="188"/>
      <c r="C6" s="188"/>
      <c r="D6" s="189"/>
      <c r="E6" s="189"/>
      <c r="F6" s="189"/>
      <c r="G6" s="189"/>
      <c r="H6" s="189"/>
      <c r="I6" s="188" t="s">
        <v>57</v>
      </c>
      <c r="J6" s="188" t="s">
        <v>64</v>
      </c>
      <c r="K6" s="188" t="s">
        <v>65</v>
      </c>
      <c r="L6" s="188" t="s">
        <v>66</v>
      </c>
      <c r="M6" s="188" t="s">
        <v>67</v>
      </c>
      <c r="N6" s="188" t="s">
        <v>68</v>
      </c>
      <c r="O6" s="199"/>
      <c r="P6" s="199"/>
      <c r="Q6" s="199"/>
      <c r="R6" s="199"/>
      <c r="S6" s="189"/>
    </row>
    <row r="7" ht="18.75" customHeight="1" spans="1:19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19">
        <v>10</v>
      </c>
      <c r="K7" s="19">
        <v>11</v>
      </c>
      <c r="L7" s="19">
        <v>12</v>
      </c>
      <c r="M7" s="19">
        <v>13</v>
      </c>
      <c r="N7" s="19">
        <v>14</v>
      </c>
      <c r="O7" s="19">
        <v>15</v>
      </c>
      <c r="P7" s="19">
        <v>16</v>
      </c>
      <c r="Q7" s="19">
        <v>17</v>
      </c>
      <c r="R7" s="19">
        <v>18</v>
      </c>
      <c r="S7" s="19">
        <v>19</v>
      </c>
    </row>
    <row r="8" ht="18.75" customHeight="1" spans="1:19">
      <c r="A8" s="190" t="s">
        <v>69</v>
      </c>
      <c r="B8" s="191" t="s">
        <v>70</v>
      </c>
      <c r="C8" s="23">
        <v>4357342.48</v>
      </c>
      <c r="D8" s="23">
        <v>4357342.48</v>
      </c>
      <c r="E8" s="23">
        <v>1894476.4</v>
      </c>
      <c r="F8" s="23"/>
      <c r="G8" s="23"/>
      <c r="H8" s="23"/>
      <c r="I8" s="23">
        <v>2462866.08</v>
      </c>
      <c r="J8" s="23">
        <v>1841058.08</v>
      </c>
      <c r="K8" s="23"/>
      <c r="L8" s="23"/>
      <c r="M8" s="23"/>
      <c r="N8" s="23">
        <v>621808</v>
      </c>
      <c r="O8" s="23"/>
      <c r="P8" s="23"/>
      <c r="Q8" s="23"/>
      <c r="R8" s="23"/>
      <c r="S8" s="23"/>
    </row>
    <row r="9" ht="18.75" customHeight="1" spans="1:19">
      <c r="A9" s="192" t="s">
        <v>55</v>
      </c>
      <c r="B9" s="193"/>
      <c r="C9" s="23">
        <v>4357342.48</v>
      </c>
      <c r="D9" s="23">
        <v>4357342.48</v>
      </c>
      <c r="E9" s="23">
        <v>1894476.4</v>
      </c>
      <c r="F9" s="23"/>
      <c r="G9" s="23"/>
      <c r="H9" s="23"/>
      <c r="I9" s="23">
        <v>2462866.08</v>
      </c>
      <c r="J9" s="23">
        <v>1841058.08</v>
      </c>
      <c r="K9" s="23"/>
      <c r="L9" s="23"/>
      <c r="M9" s="23"/>
      <c r="N9" s="23">
        <v>621808</v>
      </c>
      <c r="O9" s="23"/>
      <c r="P9" s="23"/>
      <c r="Q9" s="23"/>
      <c r="R9" s="23"/>
      <c r="S9" s="23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8"/>
  <sheetViews>
    <sheetView showZeros="0" workbookViewId="0">
      <selection activeCell="C27" sqref="C27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ht="15" customHeight="1" spans="1:15">
      <c r="A1" s="1"/>
      <c r="B1" s="1"/>
      <c r="C1" s="1"/>
      <c r="D1" s="168"/>
      <c r="E1" s="1"/>
      <c r="F1" s="1"/>
      <c r="G1" s="1"/>
      <c r="H1" s="168"/>
      <c r="I1" s="1"/>
      <c r="J1" s="168"/>
      <c r="K1" s="1"/>
      <c r="L1" s="1"/>
      <c r="M1" s="1"/>
      <c r="N1" s="1"/>
      <c r="O1" s="39" t="s">
        <v>71</v>
      </c>
    </row>
    <row r="2" ht="42" customHeight="1" spans="1:15">
      <c r="A2" s="5" t="str">
        <f>"2025"&amp;"年部门支出预算表"</f>
        <v>2025年部门支出预算表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ht="18.75" customHeight="1" spans="1:15">
      <c r="A3" s="170" t="str">
        <f>"单位名称："&amp;"耿马傣族佤族自治县四排山乡卫生院"</f>
        <v>单位名称：耿马傣族佤族自治县四排山乡卫生院</v>
      </c>
      <c r="B3" s="171"/>
      <c r="C3" s="61"/>
      <c r="D3" s="29"/>
      <c r="E3" s="61"/>
      <c r="F3" s="61"/>
      <c r="G3" s="61"/>
      <c r="H3" s="29"/>
      <c r="I3" s="61"/>
      <c r="J3" s="29"/>
      <c r="K3" s="61"/>
      <c r="L3" s="61"/>
      <c r="M3" s="178"/>
      <c r="N3" s="178"/>
      <c r="O3" s="39" t="s">
        <v>1</v>
      </c>
    </row>
    <row r="4" ht="18.75" customHeight="1" spans="1:15">
      <c r="A4" s="10" t="s">
        <v>72</v>
      </c>
      <c r="B4" s="10" t="s">
        <v>73</v>
      </c>
      <c r="C4" s="10" t="s">
        <v>55</v>
      </c>
      <c r="D4" s="12" t="s">
        <v>58</v>
      </c>
      <c r="E4" s="73" t="s">
        <v>74</v>
      </c>
      <c r="F4" s="134" t="s">
        <v>75</v>
      </c>
      <c r="G4" s="10" t="s">
        <v>59</v>
      </c>
      <c r="H4" s="10" t="s">
        <v>60</v>
      </c>
      <c r="I4" s="10" t="s">
        <v>76</v>
      </c>
      <c r="J4" s="12" t="s">
        <v>77</v>
      </c>
      <c r="K4" s="13"/>
      <c r="L4" s="13"/>
      <c r="M4" s="13"/>
      <c r="N4" s="13"/>
      <c r="O4" s="14"/>
    </row>
    <row r="5" ht="30" customHeight="1" spans="1:15">
      <c r="A5" s="18"/>
      <c r="B5" s="18"/>
      <c r="C5" s="18"/>
      <c r="D5" s="65" t="s">
        <v>57</v>
      </c>
      <c r="E5" s="91" t="s">
        <v>74</v>
      </c>
      <c r="F5" s="91" t="s">
        <v>75</v>
      </c>
      <c r="G5" s="18"/>
      <c r="H5" s="18"/>
      <c r="I5" s="18"/>
      <c r="J5" s="65" t="s">
        <v>57</v>
      </c>
      <c r="K5" s="46" t="s">
        <v>78</v>
      </c>
      <c r="L5" s="46" t="s">
        <v>79</v>
      </c>
      <c r="M5" s="46" t="s">
        <v>80</v>
      </c>
      <c r="N5" s="46" t="s">
        <v>81</v>
      </c>
      <c r="O5" s="46" t="s">
        <v>82</v>
      </c>
    </row>
    <row r="6" ht="18.75" customHeight="1" spans="1:15">
      <c r="A6" s="115">
        <v>1</v>
      </c>
      <c r="B6" s="11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  <c r="J6" s="65">
        <v>10</v>
      </c>
      <c r="K6" s="65">
        <v>11</v>
      </c>
      <c r="L6" s="65">
        <v>12</v>
      </c>
      <c r="M6" s="65">
        <v>13</v>
      </c>
      <c r="N6" s="65">
        <v>14</v>
      </c>
      <c r="O6" s="65">
        <v>15</v>
      </c>
    </row>
    <row r="7" ht="18.75" customHeight="1" spans="1:15">
      <c r="A7" s="129" t="s">
        <v>83</v>
      </c>
      <c r="B7" s="157" t="s">
        <v>84</v>
      </c>
      <c r="C7" s="23">
        <v>234096.72</v>
      </c>
      <c r="D7" s="23">
        <v>234096.72</v>
      </c>
      <c r="E7" s="23">
        <v>234096.72</v>
      </c>
      <c r="F7" s="23"/>
      <c r="G7" s="23"/>
      <c r="H7" s="23"/>
      <c r="I7" s="23"/>
      <c r="J7" s="23"/>
      <c r="K7" s="23"/>
      <c r="L7" s="23"/>
      <c r="M7" s="23"/>
      <c r="N7" s="23"/>
      <c r="O7" s="23"/>
    </row>
    <row r="8" ht="18.75" customHeight="1" spans="1:15">
      <c r="A8" s="172" t="s">
        <v>85</v>
      </c>
      <c r="B8" s="208" t="s">
        <v>86</v>
      </c>
      <c r="C8" s="23">
        <v>213485.28</v>
      </c>
      <c r="D8" s="23">
        <v>213485.28</v>
      </c>
      <c r="E8" s="23">
        <v>213485.28</v>
      </c>
      <c r="F8" s="23"/>
      <c r="G8" s="23"/>
      <c r="H8" s="23"/>
      <c r="I8" s="23"/>
      <c r="J8" s="23"/>
      <c r="K8" s="23"/>
      <c r="L8" s="23"/>
      <c r="M8" s="23"/>
      <c r="N8" s="23"/>
      <c r="O8" s="23"/>
    </row>
    <row r="9" ht="18.75" customHeight="1" spans="1:15">
      <c r="A9" s="174" t="s">
        <v>87</v>
      </c>
      <c r="B9" s="209" t="s">
        <v>88</v>
      </c>
      <c r="C9" s="23">
        <v>44344.8</v>
      </c>
      <c r="D9" s="23">
        <v>44344.8</v>
      </c>
      <c r="E9" s="23">
        <v>44344.8</v>
      </c>
      <c r="F9" s="23"/>
      <c r="G9" s="23"/>
      <c r="H9" s="23"/>
      <c r="I9" s="23"/>
      <c r="J9" s="23"/>
      <c r="K9" s="23"/>
      <c r="L9" s="23"/>
      <c r="M9" s="23"/>
      <c r="N9" s="23"/>
      <c r="O9" s="23"/>
    </row>
    <row r="10" ht="18.75" customHeight="1" spans="1:15">
      <c r="A10" s="174" t="s">
        <v>89</v>
      </c>
      <c r="B10" s="209" t="s">
        <v>90</v>
      </c>
      <c r="C10" s="23">
        <v>169140.48</v>
      </c>
      <c r="D10" s="23">
        <v>169140.48</v>
      </c>
      <c r="E10" s="23">
        <v>169140.48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ht="18.75" customHeight="1" spans="1:15">
      <c r="A11" s="172" t="s">
        <v>91</v>
      </c>
      <c r="B11" s="208" t="s">
        <v>92</v>
      </c>
      <c r="C11" s="23">
        <v>20611.44</v>
      </c>
      <c r="D11" s="23">
        <v>20611.44</v>
      </c>
      <c r="E11" s="23">
        <v>20611.44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</row>
    <row r="12" ht="18.75" customHeight="1" spans="1:15">
      <c r="A12" s="174" t="s">
        <v>93</v>
      </c>
      <c r="B12" s="209" t="s">
        <v>94</v>
      </c>
      <c r="C12" s="23">
        <v>20611.44</v>
      </c>
      <c r="D12" s="23">
        <v>20611.44</v>
      </c>
      <c r="E12" s="23">
        <v>20611.44</v>
      </c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ht="18.75" customHeight="1" spans="1:15">
      <c r="A13" s="129" t="s">
        <v>95</v>
      </c>
      <c r="B13" s="157" t="s">
        <v>96</v>
      </c>
      <c r="C13" s="23">
        <v>3386390.4</v>
      </c>
      <c r="D13" s="23">
        <v>1533524.32</v>
      </c>
      <c r="E13" s="23">
        <v>1530124.32</v>
      </c>
      <c r="F13" s="23">
        <v>3400</v>
      </c>
      <c r="G13" s="23"/>
      <c r="H13" s="23"/>
      <c r="I13" s="23"/>
      <c r="J13" s="23">
        <v>1852866.08</v>
      </c>
      <c r="K13" s="23">
        <v>1841058.08</v>
      </c>
      <c r="L13" s="23"/>
      <c r="M13" s="23"/>
      <c r="N13" s="23"/>
      <c r="O13" s="23">
        <v>11808</v>
      </c>
    </row>
    <row r="14" ht="18.75" customHeight="1" spans="1:15">
      <c r="A14" s="172" t="s">
        <v>97</v>
      </c>
      <c r="B14" s="208" t="s">
        <v>98</v>
      </c>
      <c r="C14" s="23">
        <v>3293992.05</v>
      </c>
      <c r="D14" s="23">
        <v>1452933.97</v>
      </c>
      <c r="E14" s="23">
        <v>1449533.97</v>
      </c>
      <c r="F14" s="23">
        <v>3400</v>
      </c>
      <c r="G14" s="23"/>
      <c r="H14" s="23"/>
      <c r="I14" s="23"/>
      <c r="J14" s="23">
        <v>1841058.08</v>
      </c>
      <c r="K14" s="23">
        <v>1841058.08</v>
      </c>
      <c r="L14" s="23"/>
      <c r="M14" s="23"/>
      <c r="N14" s="23"/>
      <c r="O14" s="23"/>
    </row>
    <row r="15" ht="18.75" customHeight="1" spans="1:15">
      <c r="A15" s="174" t="s">
        <v>99</v>
      </c>
      <c r="B15" s="209" t="s">
        <v>100</v>
      </c>
      <c r="C15" s="23">
        <v>3290592.05</v>
      </c>
      <c r="D15" s="23">
        <v>1449533.97</v>
      </c>
      <c r="E15" s="23">
        <v>1449533.97</v>
      </c>
      <c r="F15" s="23"/>
      <c r="G15" s="23"/>
      <c r="H15" s="23"/>
      <c r="I15" s="23"/>
      <c r="J15" s="23">
        <v>1841058.08</v>
      </c>
      <c r="K15" s="23">
        <v>1841058.08</v>
      </c>
      <c r="L15" s="23"/>
      <c r="M15" s="23"/>
      <c r="N15" s="23"/>
      <c r="O15" s="23"/>
    </row>
    <row r="16" ht="18.75" customHeight="1" spans="1:15">
      <c r="A16" s="174" t="s">
        <v>101</v>
      </c>
      <c r="B16" s="209" t="s">
        <v>102</v>
      </c>
      <c r="C16" s="23">
        <v>3400</v>
      </c>
      <c r="D16" s="23">
        <v>3400</v>
      </c>
      <c r="E16" s="23"/>
      <c r="F16" s="23">
        <v>3400</v>
      </c>
      <c r="G16" s="23"/>
      <c r="H16" s="23"/>
      <c r="I16" s="23"/>
      <c r="J16" s="23"/>
      <c r="K16" s="23"/>
      <c r="L16" s="23"/>
      <c r="M16" s="23"/>
      <c r="N16" s="23"/>
      <c r="O16" s="23"/>
    </row>
    <row r="17" ht="18.75" customHeight="1" spans="1:15">
      <c r="A17" s="172" t="s">
        <v>103</v>
      </c>
      <c r="B17" s="208" t="s">
        <v>104</v>
      </c>
      <c r="C17" s="23">
        <v>11808</v>
      </c>
      <c r="D17" s="23"/>
      <c r="E17" s="23"/>
      <c r="F17" s="23"/>
      <c r="G17" s="23"/>
      <c r="H17" s="23"/>
      <c r="I17" s="23"/>
      <c r="J17" s="23">
        <v>11808</v>
      </c>
      <c r="K17" s="23"/>
      <c r="L17" s="23"/>
      <c r="M17" s="23"/>
      <c r="N17" s="23"/>
      <c r="O17" s="23">
        <v>11808</v>
      </c>
    </row>
    <row r="18" ht="18.75" customHeight="1" spans="1:15">
      <c r="A18" s="174" t="s">
        <v>105</v>
      </c>
      <c r="B18" s="209" t="s">
        <v>106</v>
      </c>
      <c r="C18" s="23">
        <v>11808</v>
      </c>
      <c r="D18" s="23"/>
      <c r="E18" s="23"/>
      <c r="F18" s="23"/>
      <c r="G18" s="23"/>
      <c r="H18" s="23"/>
      <c r="I18" s="23"/>
      <c r="J18" s="23">
        <v>11808</v>
      </c>
      <c r="K18" s="23"/>
      <c r="L18" s="23"/>
      <c r="M18" s="23"/>
      <c r="N18" s="23"/>
      <c r="O18" s="23">
        <v>11808</v>
      </c>
    </row>
    <row r="19" ht="18.75" customHeight="1" spans="1:15">
      <c r="A19" s="172" t="s">
        <v>107</v>
      </c>
      <c r="B19" s="208" t="s">
        <v>108</v>
      </c>
      <c r="C19" s="23">
        <v>80590.35</v>
      </c>
      <c r="D19" s="23">
        <v>80590.35</v>
      </c>
      <c r="E19" s="23">
        <v>80590.35</v>
      </c>
      <c r="F19" s="23"/>
      <c r="G19" s="23"/>
      <c r="H19" s="23"/>
      <c r="I19" s="23"/>
      <c r="J19" s="23"/>
      <c r="K19" s="23"/>
      <c r="L19" s="23"/>
      <c r="M19" s="23"/>
      <c r="N19" s="23"/>
      <c r="O19" s="23"/>
    </row>
    <row r="20" ht="18.75" customHeight="1" spans="1:15">
      <c r="A20" s="174" t="s">
        <v>109</v>
      </c>
      <c r="B20" s="209" t="s">
        <v>110</v>
      </c>
      <c r="C20" s="23">
        <v>75056.09</v>
      </c>
      <c r="D20" s="23">
        <v>75056.09</v>
      </c>
      <c r="E20" s="23">
        <v>75056.09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</row>
    <row r="21" ht="18.75" customHeight="1" spans="1:15">
      <c r="A21" s="174" t="s">
        <v>111</v>
      </c>
      <c r="B21" s="209" t="s">
        <v>112</v>
      </c>
      <c r="C21" s="23">
        <v>5534.26</v>
      </c>
      <c r="D21" s="23">
        <v>5534.26</v>
      </c>
      <c r="E21" s="23">
        <v>5534.26</v>
      </c>
      <c r="F21" s="23"/>
      <c r="G21" s="23"/>
      <c r="H21" s="23"/>
      <c r="I21" s="23"/>
      <c r="J21" s="23"/>
      <c r="K21" s="23"/>
      <c r="L21" s="23"/>
      <c r="M21" s="23"/>
      <c r="N21" s="23"/>
      <c r="O21" s="23"/>
    </row>
    <row r="22" ht="18.75" customHeight="1" spans="1:15">
      <c r="A22" s="129" t="s">
        <v>113</v>
      </c>
      <c r="B22" s="157" t="s">
        <v>114</v>
      </c>
      <c r="C22" s="23">
        <v>126855.36</v>
      </c>
      <c r="D22" s="23">
        <v>126855.36</v>
      </c>
      <c r="E22" s="23">
        <v>126855.36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</row>
    <row r="23" ht="18.75" customHeight="1" spans="1:15">
      <c r="A23" s="172" t="s">
        <v>115</v>
      </c>
      <c r="B23" s="208" t="s">
        <v>116</v>
      </c>
      <c r="C23" s="23">
        <v>126855.36</v>
      </c>
      <c r="D23" s="23">
        <v>126855.36</v>
      </c>
      <c r="E23" s="23">
        <v>126855.36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</row>
    <row r="24" ht="18.75" customHeight="1" spans="1:15">
      <c r="A24" s="174" t="s">
        <v>117</v>
      </c>
      <c r="B24" s="209" t="s">
        <v>118</v>
      </c>
      <c r="C24" s="23">
        <v>126855.36</v>
      </c>
      <c r="D24" s="23">
        <v>126855.36</v>
      </c>
      <c r="E24" s="23">
        <v>126855.36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</row>
    <row r="25" ht="18.75" customHeight="1" spans="1:15">
      <c r="A25" s="129" t="s">
        <v>119</v>
      </c>
      <c r="B25" s="157" t="s">
        <v>82</v>
      </c>
      <c r="C25" s="23">
        <v>610000</v>
      </c>
      <c r="D25" s="23"/>
      <c r="E25" s="23"/>
      <c r="F25" s="23"/>
      <c r="G25" s="23"/>
      <c r="H25" s="23"/>
      <c r="I25" s="23"/>
      <c r="J25" s="23">
        <v>610000</v>
      </c>
      <c r="K25" s="23"/>
      <c r="L25" s="23"/>
      <c r="M25" s="23"/>
      <c r="N25" s="23"/>
      <c r="O25" s="23">
        <v>610000</v>
      </c>
    </row>
    <row r="26" ht="18.75" customHeight="1" spans="1:15">
      <c r="A26" s="172" t="s">
        <v>120</v>
      </c>
      <c r="B26" s="208" t="s">
        <v>82</v>
      </c>
      <c r="C26" s="23">
        <v>610000</v>
      </c>
      <c r="D26" s="23"/>
      <c r="E26" s="23"/>
      <c r="F26" s="23"/>
      <c r="G26" s="23"/>
      <c r="H26" s="23"/>
      <c r="I26" s="23"/>
      <c r="J26" s="23">
        <v>610000</v>
      </c>
      <c r="K26" s="23"/>
      <c r="L26" s="23"/>
      <c r="M26" s="23"/>
      <c r="N26" s="23"/>
      <c r="O26" s="23">
        <v>610000</v>
      </c>
    </row>
    <row r="27" ht="18.75" customHeight="1" spans="1:15">
      <c r="A27" s="174" t="s">
        <v>121</v>
      </c>
      <c r="B27" s="209" t="s">
        <v>82</v>
      </c>
      <c r="C27" s="23">
        <v>610000</v>
      </c>
      <c r="D27" s="23"/>
      <c r="E27" s="23"/>
      <c r="F27" s="23"/>
      <c r="G27" s="23"/>
      <c r="H27" s="23"/>
      <c r="I27" s="23"/>
      <c r="J27" s="23">
        <v>610000</v>
      </c>
      <c r="K27" s="23"/>
      <c r="L27" s="23"/>
      <c r="M27" s="23"/>
      <c r="N27" s="23"/>
      <c r="O27" s="23">
        <v>610000</v>
      </c>
    </row>
    <row r="28" ht="18.75" customHeight="1" spans="1:15">
      <c r="A28" s="176" t="s">
        <v>122</v>
      </c>
      <c r="B28" s="177" t="s">
        <v>122</v>
      </c>
      <c r="C28" s="23">
        <v>4357342.48</v>
      </c>
      <c r="D28" s="23">
        <v>1894476.4</v>
      </c>
      <c r="E28" s="23">
        <v>1891076.4</v>
      </c>
      <c r="F28" s="23">
        <v>3400</v>
      </c>
      <c r="G28" s="23"/>
      <c r="H28" s="23"/>
      <c r="I28" s="23"/>
      <c r="J28" s="23">
        <v>2462866.08</v>
      </c>
      <c r="K28" s="23">
        <v>1841058.08</v>
      </c>
      <c r="L28" s="23"/>
      <c r="M28" s="23"/>
      <c r="N28" s="23"/>
      <c r="O28" s="23">
        <v>621808</v>
      </c>
    </row>
  </sheetData>
  <mergeCells count="11">
    <mergeCell ref="A2:O2"/>
    <mergeCell ref="A3:L3"/>
    <mergeCell ref="D4:F4"/>
    <mergeCell ref="J4:O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5"/>
  <sheetViews>
    <sheetView showZeros="0" workbookViewId="0">
      <selection activeCell="B31" sqref="B3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ht="15" customHeight="1" spans="1:4">
      <c r="A1" s="1"/>
      <c r="B1" s="1"/>
      <c r="C1" s="1"/>
      <c r="D1" s="39" t="s">
        <v>123</v>
      </c>
    </row>
    <row r="2" ht="36" customHeight="1" spans="1:4">
      <c r="A2" s="5" t="str">
        <f>"2025"&amp;"年部门财政拨款收支预算总表"</f>
        <v>2025年部门财政拨款收支预算总表</v>
      </c>
      <c r="B2" s="155"/>
      <c r="C2" s="155"/>
      <c r="D2" s="155"/>
    </row>
    <row r="3" ht="18.75" customHeight="1" spans="1:4">
      <c r="A3" s="7" t="str">
        <f>"单位名称："&amp;"耿马傣族佤族自治县四排山乡卫生院"</f>
        <v>单位名称：耿马傣族佤族自治县四排山乡卫生院</v>
      </c>
      <c r="B3" s="156"/>
      <c r="C3" s="156"/>
      <c r="D3" s="39" t="s">
        <v>1</v>
      </c>
    </row>
    <row r="4" ht="18.75" customHeight="1" spans="1:4">
      <c r="A4" s="12" t="s">
        <v>2</v>
      </c>
      <c r="B4" s="14"/>
      <c r="C4" s="12" t="s">
        <v>3</v>
      </c>
      <c r="D4" s="14"/>
    </row>
    <row r="5" ht="18.75" customHeight="1" spans="1:4">
      <c r="A5" s="30" t="s">
        <v>4</v>
      </c>
      <c r="B5" s="105" t="str">
        <f>"2025"&amp;"年预算数"</f>
        <v>2025年预算数</v>
      </c>
      <c r="C5" s="30" t="s">
        <v>124</v>
      </c>
      <c r="D5" s="105" t="str">
        <f>"2025"&amp;"年预算数"</f>
        <v>2025年预算数</v>
      </c>
    </row>
    <row r="6" ht="18.75" customHeight="1" spans="1:4">
      <c r="A6" s="32"/>
      <c r="B6" s="18"/>
      <c r="C6" s="32"/>
      <c r="D6" s="18"/>
    </row>
    <row r="7" ht="18.75" customHeight="1" spans="1:4">
      <c r="A7" s="157" t="s">
        <v>125</v>
      </c>
      <c r="B7" s="23">
        <v>1894476.4</v>
      </c>
      <c r="C7" s="22" t="s">
        <v>126</v>
      </c>
      <c r="D7" s="23">
        <v>1894476.4</v>
      </c>
    </row>
    <row r="8" ht="18.75" customHeight="1" spans="1:4">
      <c r="A8" s="158" t="s">
        <v>127</v>
      </c>
      <c r="B8" s="23">
        <v>1894476.4</v>
      </c>
      <c r="C8" s="22" t="s">
        <v>128</v>
      </c>
      <c r="D8" s="23"/>
    </row>
    <row r="9" ht="18.75" customHeight="1" spans="1:4">
      <c r="A9" s="158" t="s">
        <v>129</v>
      </c>
      <c r="B9" s="23"/>
      <c r="C9" s="22" t="s">
        <v>130</v>
      </c>
      <c r="D9" s="23"/>
    </row>
    <row r="10" ht="18.75" customHeight="1" spans="1:4">
      <c r="A10" s="158" t="s">
        <v>131</v>
      </c>
      <c r="B10" s="23"/>
      <c r="C10" s="22" t="s">
        <v>132</v>
      </c>
      <c r="D10" s="23"/>
    </row>
    <row r="11" ht="18.75" customHeight="1" spans="1:4">
      <c r="A11" s="159" t="s">
        <v>133</v>
      </c>
      <c r="B11" s="23"/>
      <c r="C11" s="160" t="s">
        <v>134</v>
      </c>
      <c r="D11" s="23"/>
    </row>
    <row r="12" ht="18.75" customHeight="1" spans="1:4">
      <c r="A12" s="161" t="s">
        <v>127</v>
      </c>
      <c r="B12" s="23"/>
      <c r="C12" s="162" t="s">
        <v>135</v>
      </c>
      <c r="D12" s="23"/>
    </row>
    <row r="13" ht="18.75" customHeight="1" spans="1:4">
      <c r="A13" s="161" t="s">
        <v>129</v>
      </c>
      <c r="B13" s="23"/>
      <c r="C13" s="162" t="s">
        <v>136</v>
      </c>
      <c r="D13" s="23"/>
    </row>
    <row r="14" ht="18.75" customHeight="1" spans="1:4">
      <c r="A14" s="161" t="s">
        <v>131</v>
      </c>
      <c r="B14" s="23"/>
      <c r="C14" s="162" t="s">
        <v>137</v>
      </c>
      <c r="D14" s="23"/>
    </row>
    <row r="15" ht="18.75" customHeight="1" spans="1:4">
      <c r="A15" s="161" t="s">
        <v>26</v>
      </c>
      <c r="B15" s="23"/>
      <c r="C15" s="162" t="s">
        <v>138</v>
      </c>
      <c r="D15" s="23">
        <v>234096.72</v>
      </c>
    </row>
    <row r="16" ht="18.75" customHeight="1" spans="1:4">
      <c r="A16" s="161" t="s">
        <v>26</v>
      </c>
      <c r="B16" s="23" t="s">
        <v>26</v>
      </c>
      <c r="C16" s="162" t="s">
        <v>139</v>
      </c>
      <c r="D16" s="23">
        <v>1533524.32</v>
      </c>
    </row>
    <row r="17" ht="18.75" customHeight="1" spans="1:4">
      <c r="A17" s="163" t="s">
        <v>26</v>
      </c>
      <c r="B17" s="23" t="s">
        <v>26</v>
      </c>
      <c r="C17" s="162" t="s">
        <v>140</v>
      </c>
      <c r="D17" s="23"/>
    </row>
    <row r="18" ht="18.75" customHeight="1" spans="1:4">
      <c r="A18" s="163" t="s">
        <v>26</v>
      </c>
      <c r="B18" s="23" t="s">
        <v>26</v>
      </c>
      <c r="C18" s="162" t="s">
        <v>141</v>
      </c>
      <c r="D18" s="23"/>
    </row>
    <row r="19" ht="18.75" customHeight="1" spans="1:4">
      <c r="A19" s="164" t="s">
        <v>26</v>
      </c>
      <c r="B19" s="23" t="s">
        <v>26</v>
      </c>
      <c r="C19" s="162" t="s">
        <v>142</v>
      </c>
      <c r="D19" s="23"/>
    </row>
    <row r="20" ht="18.75" customHeight="1" spans="1:4">
      <c r="A20" s="164" t="s">
        <v>26</v>
      </c>
      <c r="B20" s="23" t="s">
        <v>26</v>
      </c>
      <c r="C20" s="162" t="s">
        <v>143</v>
      </c>
      <c r="D20" s="23"/>
    </row>
    <row r="21" ht="18.75" customHeight="1" spans="1:4">
      <c r="A21" s="164" t="s">
        <v>26</v>
      </c>
      <c r="B21" s="23" t="s">
        <v>26</v>
      </c>
      <c r="C21" s="162" t="s">
        <v>144</v>
      </c>
      <c r="D21" s="23"/>
    </row>
    <row r="22" ht="18.75" customHeight="1" spans="1:4">
      <c r="A22" s="164" t="s">
        <v>26</v>
      </c>
      <c r="B22" s="23" t="s">
        <v>26</v>
      </c>
      <c r="C22" s="162" t="s">
        <v>145</v>
      </c>
      <c r="D22" s="23"/>
    </row>
    <row r="23" ht="18.75" customHeight="1" spans="1:4">
      <c r="A23" s="164" t="s">
        <v>26</v>
      </c>
      <c r="B23" s="23" t="s">
        <v>26</v>
      </c>
      <c r="C23" s="162" t="s">
        <v>146</v>
      </c>
      <c r="D23" s="23"/>
    </row>
    <row r="24" ht="18.75" customHeight="1" spans="1:4">
      <c r="A24" s="164" t="s">
        <v>26</v>
      </c>
      <c r="B24" s="23" t="s">
        <v>26</v>
      </c>
      <c r="C24" s="162" t="s">
        <v>147</v>
      </c>
      <c r="D24" s="23"/>
    </row>
    <row r="25" ht="18.75" customHeight="1" spans="1:4">
      <c r="A25" s="164" t="s">
        <v>26</v>
      </c>
      <c r="B25" s="23" t="s">
        <v>26</v>
      </c>
      <c r="C25" s="162" t="s">
        <v>148</v>
      </c>
      <c r="D25" s="23"/>
    </row>
    <row r="26" ht="18.75" customHeight="1" spans="1:4">
      <c r="A26" s="164" t="s">
        <v>26</v>
      </c>
      <c r="B26" s="23" t="s">
        <v>26</v>
      </c>
      <c r="C26" s="162" t="s">
        <v>149</v>
      </c>
      <c r="D26" s="23">
        <v>126855.36</v>
      </c>
    </row>
    <row r="27" ht="18.75" customHeight="1" spans="1:4">
      <c r="A27" s="164" t="s">
        <v>26</v>
      </c>
      <c r="B27" s="23" t="s">
        <v>26</v>
      </c>
      <c r="C27" s="162" t="s">
        <v>150</v>
      </c>
      <c r="D27" s="23"/>
    </row>
    <row r="28" ht="18.75" customHeight="1" spans="1:4">
      <c r="A28" s="164" t="s">
        <v>26</v>
      </c>
      <c r="B28" s="23" t="s">
        <v>26</v>
      </c>
      <c r="C28" s="162" t="s">
        <v>151</v>
      </c>
      <c r="D28" s="23"/>
    </row>
    <row r="29" ht="18.75" customHeight="1" spans="1:4">
      <c r="A29" s="164" t="s">
        <v>26</v>
      </c>
      <c r="B29" s="23" t="s">
        <v>26</v>
      </c>
      <c r="C29" s="162" t="s">
        <v>152</v>
      </c>
      <c r="D29" s="23"/>
    </row>
    <row r="30" ht="18.75" customHeight="1" spans="1:4">
      <c r="A30" s="164" t="s">
        <v>26</v>
      </c>
      <c r="B30" s="23" t="s">
        <v>26</v>
      </c>
      <c r="C30" s="162" t="s">
        <v>153</v>
      </c>
      <c r="D30" s="23"/>
    </row>
    <row r="31" ht="18.75" customHeight="1" spans="1:4">
      <c r="A31" s="165" t="s">
        <v>26</v>
      </c>
      <c r="B31" s="23" t="s">
        <v>26</v>
      </c>
      <c r="C31" s="162" t="s">
        <v>154</v>
      </c>
      <c r="D31" s="23"/>
    </row>
    <row r="32" ht="18.75" customHeight="1" spans="1:4">
      <c r="A32" s="165" t="s">
        <v>26</v>
      </c>
      <c r="B32" s="23" t="s">
        <v>26</v>
      </c>
      <c r="C32" s="162" t="s">
        <v>155</v>
      </c>
      <c r="D32" s="23"/>
    </row>
    <row r="33" ht="18.75" customHeight="1" spans="1:4">
      <c r="A33" s="165" t="s">
        <v>26</v>
      </c>
      <c r="B33" s="23" t="s">
        <v>26</v>
      </c>
      <c r="C33" s="162" t="s">
        <v>156</v>
      </c>
      <c r="D33" s="23"/>
    </row>
    <row r="34" ht="18.75" customHeight="1" spans="1:4">
      <c r="A34" s="165" t="s">
        <v>26</v>
      </c>
      <c r="B34" s="23" t="s">
        <v>26</v>
      </c>
      <c r="C34" s="162" t="s">
        <v>157</v>
      </c>
      <c r="D34" s="23"/>
    </row>
    <row r="35" ht="18.75" customHeight="1" spans="1:4">
      <c r="A35" s="54" t="s">
        <v>158</v>
      </c>
      <c r="B35" s="166">
        <v>1894476.4</v>
      </c>
      <c r="C35" s="167" t="s">
        <v>51</v>
      </c>
      <c r="D35" s="166">
        <v>1894476.4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3"/>
  <sheetViews>
    <sheetView showZeros="0" workbookViewId="0">
      <selection activeCell="D23" sqref="D23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ht="15" customHeight="1" spans="4:7">
      <c r="D1" s="145"/>
      <c r="F1" s="56"/>
      <c r="G1" s="39" t="s">
        <v>159</v>
      </c>
    </row>
    <row r="2" ht="39" customHeight="1" spans="1:7">
      <c r="A2" s="5" t="str">
        <f>"2025"&amp;"年一般公共预算支出预算表（按功能科目分类）"</f>
        <v>2025年一般公共预算支出预算表（按功能科目分类）</v>
      </c>
      <c r="B2" s="146"/>
      <c r="C2" s="146"/>
      <c r="D2" s="146"/>
      <c r="E2" s="146"/>
      <c r="F2" s="146"/>
      <c r="G2" s="146"/>
    </row>
    <row r="3" ht="18" customHeight="1" spans="1:7">
      <c r="A3" s="147" t="str">
        <f>"单位名称："&amp;"耿马傣族佤族自治县四排山乡卫生院"</f>
        <v>单位名称：耿马傣族佤族自治县四排山乡卫生院</v>
      </c>
      <c r="B3" s="28"/>
      <c r="C3" s="29"/>
      <c r="D3" s="29"/>
      <c r="E3" s="29"/>
      <c r="F3" s="100"/>
      <c r="G3" s="39" t="s">
        <v>1</v>
      </c>
    </row>
    <row r="4" ht="20.25" customHeight="1" spans="1:7">
      <c r="A4" s="148" t="s">
        <v>160</v>
      </c>
      <c r="B4" s="149"/>
      <c r="C4" s="105" t="s">
        <v>55</v>
      </c>
      <c r="D4" s="127" t="s">
        <v>74</v>
      </c>
      <c r="E4" s="13"/>
      <c r="F4" s="14"/>
      <c r="G4" s="120" t="s">
        <v>75</v>
      </c>
    </row>
    <row r="5" ht="20.25" customHeight="1" spans="1:7">
      <c r="A5" s="150" t="s">
        <v>72</v>
      </c>
      <c r="B5" s="150" t="s">
        <v>73</v>
      </c>
      <c r="C5" s="32"/>
      <c r="D5" s="65" t="s">
        <v>57</v>
      </c>
      <c r="E5" s="65" t="s">
        <v>161</v>
      </c>
      <c r="F5" s="65" t="s">
        <v>162</v>
      </c>
      <c r="G5" s="93"/>
    </row>
    <row r="6" ht="19.5" customHeight="1" spans="1:7">
      <c r="A6" s="150" t="s">
        <v>163</v>
      </c>
      <c r="B6" s="150" t="s">
        <v>164</v>
      </c>
      <c r="C6" s="150" t="s">
        <v>165</v>
      </c>
      <c r="D6" s="65">
        <v>4</v>
      </c>
      <c r="E6" s="151" t="s">
        <v>166</v>
      </c>
      <c r="F6" s="151" t="s">
        <v>167</v>
      </c>
      <c r="G6" s="150" t="s">
        <v>168</v>
      </c>
    </row>
    <row r="7" ht="18" customHeight="1" spans="1:7">
      <c r="A7" s="33" t="s">
        <v>83</v>
      </c>
      <c r="B7" s="33" t="s">
        <v>84</v>
      </c>
      <c r="C7" s="23">
        <v>234096.72</v>
      </c>
      <c r="D7" s="23">
        <v>234096.72</v>
      </c>
      <c r="E7" s="23">
        <v>234096.72</v>
      </c>
      <c r="F7" s="23"/>
      <c r="G7" s="23"/>
    </row>
    <row r="8" ht="18" customHeight="1" spans="1:7">
      <c r="A8" s="116" t="s">
        <v>85</v>
      </c>
      <c r="B8" s="116" t="s">
        <v>86</v>
      </c>
      <c r="C8" s="23">
        <v>213485.28</v>
      </c>
      <c r="D8" s="23">
        <v>213485.28</v>
      </c>
      <c r="E8" s="23">
        <v>213485.28</v>
      </c>
      <c r="F8" s="23"/>
      <c r="G8" s="23"/>
    </row>
    <row r="9" ht="18" customHeight="1" spans="1:7">
      <c r="A9" s="152" t="s">
        <v>87</v>
      </c>
      <c r="B9" s="152" t="s">
        <v>88</v>
      </c>
      <c r="C9" s="23">
        <v>44344.8</v>
      </c>
      <c r="D9" s="23">
        <v>44344.8</v>
      </c>
      <c r="E9" s="23">
        <v>44344.8</v>
      </c>
      <c r="F9" s="23"/>
      <c r="G9" s="23"/>
    </row>
    <row r="10" ht="18" customHeight="1" spans="1:7">
      <c r="A10" s="152" t="s">
        <v>89</v>
      </c>
      <c r="B10" s="152" t="s">
        <v>90</v>
      </c>
      <c r="C10" s="23">
        <v>169140.48</v>
      </c>
      <c r="D10" s="23">
        <v>169140.48</v>
      </c>
      <c r="E10" s="23">
        <v>169140.48</v>
      </c>
      <c r="F10" s="23"/>
      <c r="G10" s="23"/>
    </row>
    <row r="11" ht="18" customHeight="1" spans="1:7">
      <c r="A11" s="116" t="s">
        <v>91</v>
      </c>
      <c r="B11" s="116" t="s">
        <v>92</v>
      </c>
      <c r="C11" s="23">
        <v>20611.44</v>
      </c>
      <c r="D11" s="23">
        <v>20611.44</v>
      </c>
      <c r="E11" s="23">
        <v>20611.44</v>
      </c>
      <c r="F11" s="23"/>
      <c r="G11" s="23"/>
    </row>
    <row r="12" ht="18" customHeight="1" spans="1:7">
      <c r="A12" s="152" t="s">
        <v>93</v>
      </c>
      <c r="B12" s="152" t="s">
        <v>94</v>
      </c>
      <c r="C12" s="23">
        <v>20611.44</v>
      </c>
      <c r="D12" s="23">
        <v>20611.44</v>
      </c>
      <c r="E12" s="23">
        <v>20611.44</v>
      </c>
      <c r="F12" s="23"/>
      <c r="G12" s="23"/>
    </row>
    <row r="13" ht="18" customHeight="1" spans="1:7">
      <c r="A13" s="33" t="s">
        <v>95</v>
      </c>
      <c r="B13" s="33" t="s">
        <v>96</v>
      </c>
      <c r="C13" s="23">
        <v>1533524.32</v>
      </c>
      <c r="D13" s="23">
        <v>1530124.32</v>
      </c>
      <c r="E13" s="23">
        <v>1482318.25</v>
      </c>
      <c r="F13" s="23">
        <v>47806.07</v>
      </c>
      <c r="G13" s="23">
        <v>3400</v>
      </c>
    </row>
    <row r="14" ht="18" customHeight="1" spans="1:7">
      <c r="A14" s="116" t="s">
        <v>97</v>
      </c>
      <c r="B14" s="116" t="s">
        <v>98</v>
      </c>
      <c r="C14" s="23">
        <v>1452933.97</v>
      </c>
      <c r="D14" s="23">
        <v>1449533.97</v>
      </c>
      <c r="E14" s="23">
        <v>1401727.9</v>
      </c>
      <c r="F14" s="23">
        <v>47806.07</v>
      </c>
      <c r="G14" s="23">
        <v>3400</v>
      </c>
    </row>
    <row r="15" ht="18" customHeight="1" spans="1:7">
      <c r="A15" s="152" t="s">
        <v>99</v>
      </c>
      <c r="B15" s="152" t="s">
        <v>100</v>
      </c>
      <c r="C15" s="23">
        <v>1449533.97</v>
      </c>
      <c r="D15" s="23">
        <v>1449533.97</v>
      </c>
      <c r="E15" s="23">
        <v>1401727.9</v>
      </c>
      <c r="F15" s="23">
        <v>47806.07</v>
      </c>
      <c r="G15" s="23"/>
    </row>
    <row r="16" ht="18" customHeight="1" spans="1:7">
      <c r="A16" s="152" t="s">
        <v>101</v>
      </c>
      <c r="B16" s="152" t="s">
        <v>102</v>
      </c>
      <c r="C16" s="23">
        <v>3400</v>
      </c>
      <c r="D16" s="23"/>
      <c r="E16" s="23"/>
      <c r="F16" s="23"/>
      <c r="G16" s="23">
        <v>3400</v>
      </c>
    </row>
    <row r="17" ht="18" customHeight="1" spans="1:7">
      <c r="A17" s="116" t="s">
        <v>107</v>
      </c>
      <c r="B17" s="116" t="s">
        <v>108</v>
      </c>
      <c r="C17" s="23">
        <v>80590.35</v>
      </c>
      <c r="D17" s="23">
        <v>80590.35</v>
      </c>
      <c r="E17" s="23">
        <v>80590.35</v>
      </c>
      <c r="F17" s="23"/>
      <c r="G17" s="23"/>
    </row>
    <row r="18" ht="18" customHeight="1" spans="1:7">
      <c r="A18" s="152" t="s">
        <v>109</v>
      </c>
      <c r="B18" s="152" t="s">
        <v>110</v>
      </c>
      <c r="C18" s="23">
        <v>75056.09</v>
      </c>
      <c r="D18" s="23">
        <v>75056.09</v>
      </c>
      <c r="E18" s="23">
        <v>75056.09</v>
      </c>
      <c r="F18" s="23"/>
      <c r="G18" s="23"/>
    </row>
    <row r="19" ht="18" customHeight="1" spans="1:7">
      <c r="A19" s="152" t="s">
        <v>111</v>
      </c>
      <c r="B19" s="152" t="s">
        <v>112</v>
      </c>
      <c r="C19" s="23">
        <v>5534.26</v>
      </c>
      <c r="D19" s="23">
        <v>5534.26</v>
      </c>
      <c r="E19" s="23">
        <v>5534.26</v>
      </c>
      <c r="F19" s="23"/>
      <c r="G19" s="23"/>
    </row>
    <row r="20" ht="18" customHeight="1" spans="1:7">
      <c r="A20" s="33" t="s">
        <v>113</v>
      </c>
      <c r="B20" s="33" t="s">
        <v>114</v>
      </c>
      <c r="C20" s="23">
        <v>126855.36</v>
      </c>
      <c r="D20" s="23">
        <v>126855.36</v>
      </c>
      <c r="E20" s="23">
        <v>126855.36</v>
      </c>
      <c r="F20" s="23"/>
      <c r="G20" s="23"/>
    </row>
    <row r="21" ht="18" customHeight="1" spans="1:7">
      <c r="A21" s="116" t="s">
        <v>115</v>
      </c>
      <c r="B21" s="116" t="s">
        <v>116</v>
      </c>
      <c r="C21" s="23">
        <v>126855.36</v>
      </c>
      <c r="D21" s="23">
        <v>126855.36</v>
      </c>
      <c r="E21" s="23">
        <v>126855.36</v>
      </c>
      <c r="F21" s="23"/>
      <c r="G21" s="23"/>
    </row>
    <row r="22" ht="18" customHeight="1" spans="1:7">
      <c r="A22" s="152" t="s">
        <v>117</v>
      </c>
      <c r="B22" s="152" t="s">
        <v>118</v>
      </c>
      <c r="C22" s="23">
        <v>126855.36</v>
      </c>
      <c r="D22" s="23">
        <v>126855.36</v>
      </c>
      <c r="E22" s="23">
        <v>126855.36</v>
      </c>
      <c r="F22" s="23"/>
      <c r="G22" s="23"/>
    </row>
    <row r="23" ht="18" customHeight="1" spans="1:7">
      <c r="A23" s="153" t="s">
        <v>122</v>
      </c>
      <c r="B23" s="154" t="s">
        <v>122</v>
      </c>
      <c r="C23" s="23">
        <v>1894476.4</v>
      </c>
      <c r="D23" s="23">
        <v>1891076.4</v>
      </c>
      <c r="E23" s="23">
        <v>1843270.33</v>
      </c>
      <c r="F23" s="23">
        <v>47806.07</v>
      </c>
      <c r="G23" s="23">
        <v>3400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ht="15" customHeight="1" spans="1:7">
      <c r="A1" s="135"/>
      <c r="B1" s="136"/>
      <c r="C1" s="137"/>
      <c r="D1" s="61"/>
      <c r="G1" s="86" t="s">
        <v>169</v>
      </c>
    </row>
    <row r="2" ht="39" customHeight="1" spans="1:7">
      <c r="A2" s="125" t="str">
        <f>"2025"&amp;"年一般公共预算“三公”经费支出预算表"</f>
        <v>2025年一般公共预算“三公”经费支出预算表</v>
      </c>
      <c r="B2" s="51"/>
      <c r="C2" s="51"/>
      <c r="D2" s="51"/>
      <c r="E2" s="51"/>
      <c r="F2" s="51"/>
      <c r="G2" s="51"/>
    </row>
    <row r="3" ht="18.75" customHeight="1" spans="1:7">
      <c r="A3" s="41" t="str">
        <f>"单位名称："&amp;"耿马傣族佤族自治县四排山乡卫生院"</f>
        <v>单位名称：耿马傣族佤族自治县四排山乡卫生院</v>
      </c>
      <c r="B3" s="136"/>
      <c r="C3" s="137"/>
      <c r="D3" s="61"/>
      <c r="E3" s="29"/>
      <c r="G3" s="86" t="s">
        <v>170</v>
      </c>
    </row>
    <row r="4" ht="18.75" customHeight="1" spans="1:7">
      <c r="A4" s="10" t="s">
        <v>171</v>
      </c>
      <c r="B4" s="10" t="s">
        <v>172</v>
      </c>
      <c r="C4" s="30" t="s">
        <v>173</v>
      </c>
      <c r="D4" s="12" t="s">
        <v>174</v>
      </c>
      <c r="E4" s="13"/>
      <c r="F4" s="14"/>
      <c r="G4" s="30" t="s">
        <v>175</v>
      </c>
    </row>
    <row r="5" ht="18.75" customHeight="1" spans="1:7">
      <c r="A5" s="17"/>
      <c r="B5" s="138"/>
      <c r="C5" s="32"/>
      <c r="D5" s="65" t="s">
        <v>57</v>
      </c>
      <c r="E5" s="65" t="s">
        <v>176</v>
      </c>
      <c r="F5" s="65" t="s">
        <v>177</v>
      </c>
      <c r="G5" s="32"/>
    </row>
    <row r="6" ht="18.75" customHeight="1" spans="1:7">
      <c r="A6" s="139" t="s">
        <v>55</v>
      </c>
      <c r="B6" s="140">
        <v>1</v>
      </c>
      <c r="C6" s="141">
        <v>2</v>
      </c>
      <c r="D6" s="142">
        <v>3</v>
      </c>
      <c r="E6" s="142">
        <v>4</v>
      </c>
      <c r="F6" s="142">
        <v>5</v>
      </c>
      <c r="G6" s="141">
        <v>6</v>
      </c>
    </row>
    <row r="7" ht="18.75" customHeight="1" spans="1:7">
      <c r="A7" s="139" t="s">
        <v>55</v>
      </c>
      <c r="B7" s="143">
        <v>50000</v>
      </c>
      <c r="C7" s="143"/>
      <c r="D7" s="143">
        <v>40000</v>
      </c>
      <c r="E7" s="143"/>
      <c r="F7" s="143">
        <v>40000</v>
      </c>
      <c r="G7" s="143">
        <v>10000</v>
      </c>
    </row>
    <row r="8" ht="18.75" customHeight="1" spans="1:7">
      <c r="A8" s="144" t="s">
        <v>178</v>
      </c>
      <c r="B8" s="143"/>
      <c r="C8" s="143"/>
      <c r="D8" s="143"/>
      <c r="E8" s="143"/>
      <c r="F8" s="143"/>
      <c r="G8" s="143"/>
    </row>
    <row r="9" ht="18.75" customHeight="1" spans="1:7">
      <c r="A9" s="144" t="s">
        <v>179</v>
      </c>
      <c r="B9" s="143"/>
      <c r="C9" s="143"/>
      <c r="D9" s="143"/>
      <c r="E9" s="143"/>
      <c r="F9" s="143"/>
      <c r="G9" s="143"/>
    </row>
    <row r="10" ht="18.75" customHeight="1" spans="1:7">
      <c r="A10" s="144" t="s">
        <v>180</v>
      </c>
      <c r="B10" s="143"/>
      <c r="C10" s="143"/>
      <c r="D10" s="143"/>
      <c r="E10" s="143"/>
      <c r="F10" s="143"/>
      <c r="G10" s="143"/>
    </row>
    <row r="11" ht="18.75" customHeight="1" spans="1:7">
      <c r="A11" s="144" t="s">
        <v>181</v>
      </c>
      <c r="B11" s="143">
        <v>50000</v>
      </c>
      <c r="C11" s="143"/>
      <c r="D11" s="143">
        <v>40000</v>
      </c>
      <c r="E11" s="143"/>
      <c r="F11" s="143">
        <v>40000</v>
      </c>
      <c r="G11" s="143">
        <v>10000</v>
      </c>
    </row>
  </sheetData>
  <mergeCells count="7">
    <mergeCell ref="A2:G2"/>
    <mergeCell ref="A3:D3"/>
    <mergeCell ref="D4:F4"/>
    <mergeCell ref="A4:A6"/>
    <mergeCell ref="B4:B5"/>
    <mergeCell ref="C4:C5"/>
    <mergeCell ref="G4:G5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W34"/>
  <sheetViews>
    <sheetView showZeros="0" topLeftCell="A7" workbookViewId="0">
      <selection activeCell="H31" sqref="H31:H32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ht="15" customHeight="1" spans="2:23">
      <c r="B1" s="123"/>
      <c r="D1" s="124"/>
      <c r="E1" s="124"/>
      <c r="F1" s="124"/>
      <c r="G1" s="124"/>
      <c r="H1" s="66"/>
      <c r="I1" s="66"/>
      <c r="J1" s="66"/>
      <c r="K1" s="66"/>
      <c r="L1" s="66"/>
      <c r="M1" s="66"/>
      <c r="N1" s="29"/>
      <c r="O1" s="29"/>
      <c r="P1" s="29"/>
      <c r="Q1" s="66"/>
      <c r="U1" s="123"/>
      <c r="W1" s="38" t="s">
        <v>182</v>
      </c>
    </row>
    <row r="2" ht="39.75" customHeight="1" spans="1:23">
      <c r="A2" s="125" t="str">
        <f>"2025"&amp;"年部门基本支出预算表"</f>
        <v>2025年部门基本支出预算表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6"/>
      <c r="O2" s="6"/>
      <c r="P2" s="6"/>
      <c r="Q2" s="51"/>
      <c r="R2" s="51"/>
      <c r="S2" s="51"/>
      <c r="T2" s="51"/>
      <c r="U2" s="51"/>
      <c r="V2" s="51"/>
      <c r="W2" s="51"/>
    </row>
    <row r="3" ht="18.75" customHeight="1" spans="1:23">
      <c r="A3" s="7" t="str">
        <f>"单位名称："&amp;"耿马傣族佤族自治县四排山乡卫生院"</f>
        <v>单位名称：耿马傣族佤族自治县四排山乡卫生院</v>
      </c>
      <c r="B3" s="126"/>
      <c r="C3" s="126"/>
      <c r="D3" s="126"/>
      <c r="E3" s="126"/>
      <c r="F3" s="126"/>
      <c r="G3" s="126"/>
      <c r="H3" s="70"/>
      <c r="I3" s="70"/>
      <c r="J3" s="70"/>
      <c r="K3" s="70"/>
      <c r="L3" s="70"/>
      <c r="M3" s="70"/>
      <c r="N3" s="92"/>
      <c r="O3" s="92"/>
      <c r="P3" s="92"/>
      <c r="Q3" s="70"/>
      <c r="U3" s="123"/>
      <c r="W3" s="38" t="s">
        <v>170</v>
      </c>
    </row>
    <row r="4" ht="18" customHeight="1" spans="1:23">
      <c r="A4" s="10" t="s">
        <v>183</v>
      </c>
      <c r="B4" s="10" t="s">
        <v>184</v>
      </c>
      <c r="C4" s="10" t="s">
        <v>185</v>
      </c>
      <c r="D4" s="10" t="s">
        <v>186</v>
      </c>
      <c r="E4" s="10" t="s">
        <v>187</v>
      </c>
      <c r="F4" s="10" t="s">
        <v>188</v>
      </c>
      <c r="G4" s="10" t="s">
        <v>189</v>
      </c>
      <c r="H4" s="127" t="s">
        <v>190</v>
      </c>
      <c r="I4" s="63" t="s">
        <v>190</v>
      </c>
      <c r="J4" s="63"/>
      <c r="K4" s="63"/>
      <c r="L4" s="63"/>
      <c r="M4" s="63"/>
      <c r="N4" s="13"/>
      <c r="O4" s="13"/>
      <c r="P4" s="13"/>
      <c r="Q4" s="73" t="s">
        <v>61</v>
      </c>
      <c r="R4" s="63" t="s">
        <v>77</v>
      </c>
      <c r="S4" s="63"/>
      <c r="T4" s="63"/>
      <c r="U4" s="63"/>
      <c r="V4" s="63"/>
      <c r="W4" s="132"/>
    </row>
    <row r="5" ht="18" customHeight="1" spans="1:23">
      <c r="A5" s="15"/>
      <c r="B5" s="122"/>
      <c r="C5" s="15"/>
      <c r="D5" s="15"/>
      <c r="E5" s="15"/>
      <c r="F5" s="15"/>
      <c r="G5" s="15"/>
      <c r="H5" s="105" t="s">
        <v>191</v>
      </c>
      <c r="I5" s="127" t="s">
        <v>58</v>
      </c>
      <c r="J5" s="63"/>
      <c r="K5" s="63"/>
      <c r="L5" s="63"/>
      <c r="M5" s="132"/>
      <c r="N5" s="12" t="s">
        <v>192</v>
      </c>
      <c r="O5" s="13"/>
      <c r="P5" s="14"/>
      <c r="Q5" s="10" t="s">
        <v>61</v>
      </c>
      <c r="R5" s="127" t="s">
        <v>77</v>
      </c>
      <c r="S5" s="73" t="s">
        <v>64</v>
      </c>
      <c r="T5" s="63" t="s">
        <v>77</v>
      </c>
      <c r="U5" s="73" t="s">
        <v>66</v>
      </c>
      <c r="V5" s="73" t="s">
        <v>67</v>
      </c>
      <c r="W5" s="134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133" t="s">
        <v>193</v>
      </c>
      <c r="J6" s="10" t="s">
        <v>194</v>
      </c>
      <c r="K6" s="10" t="s">
        <v>195</v>
      </c>
      <c r="L6" s="10" t="s">
        <v>196</v>
      </c>
      <c r="M6" s="10" t="s">
        <v>197</v>
      </c>
      <c r="N6" s="10" t="s">
        <v>58</v>
      </c>
      <c r="O6" s="10" t="s">
        <v>59</v>
      </c>
      <c r="P6" s="10" t="s">
        <v>60</v>
      </c>
      <c r="Q6" s="31"/>
      <c r="R6" s="10" t="s">
        <v>57</v>
      </c>
      <c r="S6" s="10" t="s">
        <v>64</v>
      </c>
      <c r="T6" s="10" t="s">
        <v>198</v>
      </c>
      <c r="U6" s="10" t="s">
        <v>66</v>
      </c>
      <c r="V6" s="10" t="s">
        <v>67</v>
      </c>
      <c r="W6" s="10" t="s">
        <v>68</v>
      </c>
    </row>
    <row r="7" ht="37.5" customHeight="1" spans="1:23">
      <c r="A7" s="108"/>
      <c r="B7" s="108"/>
      <c r="C7" s="108"/>
      <c r="D7" s="108"/>
      <c r="E7" s="108"/>
      <c r="F7" s="108"/>
      <c r="G7" s="108"/>
      <c r="H7" s="108"/>
      <c r="I7" s="91"/>
      <c r="J7" s="17" t="s">
        <v>199</v>
      </c>
      <c r="K7" s="17" t="s">
        <v>195</v>
      </c>
      <c r="L7" s="17" t="s">
        <v>196</v>
      </c>
      <c r="M7" s="17" t="s">
        <v>197</v>
      </c>
      <c r="N7" s="17" t="s">
        <v>195</v>
      </c>
      <c r="O7" s="17" t="s">
        <v>196</v>
      </c>
      <c r="P7" s="17" t="s">
        <v>197</v>
      </c>
      <c r="Q7" s="17" t="s">
        <v>61</v>
      </c>
      <c r="R7" s="17" t="s">
        <v>57</v>
      </c>
      <c r="S7" s="17" t="s">
        <v>64</v>
      </c>
      <c r="T7" s="17" t="s">
        <v>198</v>
      </c>
      <c r="U7" s="17" t="s">
        <v>66</v>
      </c>
      <c r="V7" s="17" t="s">
        <v>67</v>
      </c>
      <c r="W7" s="17" t="s">
        <v>68</v>
      </c>
    </row>
    <row r="8" ht="19.5" customHeight="1" spans="1:23">
      <c r="A8" s="128">
        <v>1</v>
      </c>
      <c r="B8" s="128">
        <v>2</v>
      </c>
      <c r="C8" s="128">
        <v>3</v>
      </c>
      <c r="D8" s="128">
        <v>4</v>
      </c>
      <c r="E8" s="128">
        <v>5</v>
      </c>
      <c r="F8" s="128">
        <v>6</v>
      </c>
      <c r="G8" s="128">
        <v>7</v>
      </c>
      <c r="H8" s="128">
        <v>8</v>
      </c>
      <c r="I8" s="128">
        <v>9</v>
      </c>
      <c r="J8" s="128">
        <v>10</v>
      </c>
      <c r="K8" s="128">
        <v>11</v>
      </c>
      <c r="L8" s="128">
        <v>12</v>
      </c>
      <c r="M8" s="128">
        <v>13</v>
      </c>
      <c r="N8" s="128">
        <v>14</v>
      </c>
      <c r="O8" s="128">
        <v>15</v>
      </c>
      <c r="P8" s="128">
        <v>16</v>
      </c>
      <c r="Q8" s="128">
        <v>17</v>
      </c>
      <c r="R8" s="128">
        <v>18</v>
      </c>
      <c r="S8" s="128">
        <v>19</v>
      </c>
      <c r="T8" s="128">
        <v>20</v>
      </c>
      <c r="U8" s="128">
        <v>21</v>
      </c>
      <c r="V8" s="128">
        <v>22</v>
      </c>
      <c r="W8" s="128">
        <v>23</v>
      </c>
    </row>
    <row r="9" ht="21" customHeight="1" spans="1:23">
      <c r="A9" s="129" t="s">
        <v>70</v>
      </c>
      <c r="B9" s="129"/>
      <c r="C9" s="129"/>
      <c r="D9" s="129"/>
      <c r="E9" s="129"/>
      <c r="F9" s="129"/>
      <c r="G9" s="129"/>
      <c r="H9" s="23">
        <v>1891076.4</v>
      </c>
      <c r="I9" s="23">
        <v>1891076.4</v>
      </c>
      <c r="J9" s="23"/>
      <c r="K9" s="23"/>
      <c r="L9" s="23">
        <v>1891076.4</v>
      </c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21" customHeight="1" spans="1:23">
      <c r="A10" s="129"/>
      <c r="B10" s="21" t="s">
        <v>200</v>
      </c>
      <c r="C10" s="21" t="s">
        <v>201</v>
      </c>
      <c r="D10" s="21" t="s">
        <v>99</v>
      </c>
      <c r="E10" s="21" t="s">
        <v>100</v>
      </c>
      <c r="F10" s="21" t="s">
        <v>202</v>
      </c>
      <c r="G10" s="21" t="s">
        <v>203</v>
      </c>
      <c r="H10" s="23">
        <v>436548</v>
      </c>
      <c r="I10" s="23">
        <v>436548</v>
      </c>
      <c r="J10" s="23"/>
      <c r="K10" s="23"/>
      <c r="L10" s="23">
        <v>436548</v>
      </c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21" customHeight="1" spans="1:23">
      <c r="A11" s="24"/>
      <c r="B11" s="21" t="s">
        <v>200</v>
      </c>
      <c r="C11" s="21" t="s">
        <v>201</v>
      </c>
      <c r="D11" s="21" t="s">
        <v>99</v>
      </c>
      <c r="E11" s="21" t="s">
        <v>100</v>
      </c>
      <c r="F11" s="21" t="s">
        <v>204</v>
      </c>
      <c r="G11" s="21" t="s">
        <v>205</v>
      </c>
      <c r="H11" s="23">
        <v>100320</v>
      </c>
      <c r="I11" s="23">
        <v>100320</v>
      </c>
      <c r="J11" s="23"/>
      <c r="K11" s="23"/>
      <c r="L11" s="23">
        <v>100320</v>
      </c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</row>
    <row r="12" ht="21" customHeight="1" spans="1:23">
      <c r="A12" s="24"/>
      <c r="B12" s="21" t="s">
        <v>206</v>
      </c>
      <c r="C12" s="21" t="s">
        <v>207</v>
      </c>
      <c r="D12" s="21" t="s">
        <v>99</v>
      </c>
      <c r="E12" s="21" t="s">
        <v>100</v>
      </c>
      <c r="F12" s="21" t="s">
        <v>204</v>
      </c>
      <c r="G12" s="21" t="s">
        <v>205</v>
      </c>
      <c r="H12" s="23">
        <v>78000</v>
      </c>
      <c r="I12" s="23">
        <v>78000</v>
      </c>
      <c r="J12" s="23"/>
      <c r="K12" s="23"/>
      <c r="L12" s="23">
        <v>78000</v>
      </c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</row>
    <row r="13" ht="21" customHeight="1" spans="1:23">
      <c r="A13" s="24"/>
      <c r="B13" s="21" t="s">
        <v>208</v>
      </c>
      <c r="C13" s="21" t="s">
        <v>209</v>
      </c>
      <c r="D13" s="21" t="s">
        <v>99</v>
      </c>
      <c r="E13" s="21" t="s">
        <v>100</v>
      </c>
      <c r="F13" s="21" t="s">
        <v>210</v>
      </c>
      <c r="G13" s="21" t="s">
        <v>211</v>
      </c>
      <c r="H13" s="23">
        <v>355620</v>
      </c>
      <c r="I13" s="23">
        <v>355620</v>
      </c>
      <c r="J13" s="23"/>
      <c r="K13" s="23"/>
      <c r="L13" s="23">
        <v>355620</v>
      </c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21" customHeight="1" spans="1:23">
      <c r="A14" s="24"/>
      <c r="B14" s="21" t="s">
        <v>212</v>
      </c>
      <c r="C14" s="21" t="s">
        <v>213</v>
      </c>
      <c r="D14" s="21" t="s">
        <v>99</v>
      </c>
      <c r="E14" s="21" t="s">
        <v>100</v>
      </c>
      <c r="F14" s="21" t="s">
        <v>210</v>
      </c>
      <c r="G14" s="21" t="s">
        <v>211</v>
      </c>
      <c r="H14" s="23">
        <v>234000</v>
      </c>
      <c r="I14" s="23">
        <v>234000</v>
      </c>
      <c r="J14" s="23"/>
      <c r="K14" s="23"/>
      <c r="L14" s="23">
        <v>234000</v>
      </c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21" customHeight="1" spans="1:23">
      <c r="A15" s="24"/>
      <c r="B15" s="21" t="s">
        <v>214</v>
      </c>
      <c r="C15" s="21" t="s">
        <v>215</v>
      </c>
      <c r="D15" s="21" t="s">
        <v>99</v>
      </c>
      <c r="E15" s="21" t="s">
        <v>100</v>
      </c>
      <c r="F15" s="21" t="s">
        <v>210</v>
      </c>
      <c r="G15" s="21" t="s">
        <v>211</v>
      </c>
      <c r="H15" s="23">
        <v>164640</v>
      </c>
      <c r="I15" s="23">
        <v>164640</v>
      </c>
      <c r="J15" s="23"/>
      <c r="K15" s="23"/>
      <c r="L15" s="23">
        <v>164640</v>
      </c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</row>
    <row r="16" ht="21" customHeight="1" spans="1:23">
      <c r="A16" s="24"/>
      <c r="B16" s="21" t="s">
        <v>216</v>
      </c>
      <c r="C16" s="21" t="s">
        <v>217</v>
      </c>
      <c r="D16" s="21" t="s">
        <v>89</v>
      </c>
      <c r="E16" s="21" t="s">
        <v>90</v>
      </c>
      <c r="F16" s="21" t="s">
        <v>218</v>
      </c>
      <c r="G16" s="21" t="s">
        <v>219</v>
      </c>
      <c r="H16" s="23">
        <v>169140.48</v>
      </c>
      <c r="I16" s="23">
        <v>169140.48</v>
      </c>
      <c r="J16" s="23"/>
      <c r="K16" s="23"/>
      <c r="L16" s="23">
        <v>169140.48</v>
      </c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</row>
    <row r="17" ht="21" hidden="1" customHeight="1" spans="1:23">
      <c r="A17" s="24"/>
      <c r="B17" s="21" t="s">
        <v>216</v>
      </c>
      <c r="C17" s="21" t="s">
        <v>217</v>
      </c>
      <c r="D17" s="21" t="s">
        <v>220</v>
      </c>
      <c r="E17" s="21" t="s">
        <v>221</v>
      </c>
      <c r="F17" s="21" t="s">
        <v>222</v>
      </c>
      <c r="G17" s="21" t="s">
        <v>223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</row>
    <row r="18" ht="21" hidden="1" customHeight="1" spans="1:23">
      <c r="A18" s="24"/>
      <c r="B18" s="21" t="s">
        <v>216</v>
      </c>
      <c r="C18" s="21" t="s">
        <v>217</v>
      </c>
      <c r="D18" s="21" t="s">
        <v>224</v>
      </c>
      <c r="E18" s="21" t="s">
        <v>225</v>
      </c>
      <c r="F18" s="21" t="s">
        <v>226</v>
      </c>
      <c r="G18" s="21" t="s">
        <v>227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</row>
    <row r="19" ht="21" customHeight="1" spans="1:23">
      <c r="A19" s="24"/>
      <c r="B19" s="21" t="s">
        <v>216</v>
      </c>
      <c r="C19" s="21" t="s">
        <v>217</v>
      </c>
      <c r="D19" s="21" t="s">
        <v>109</v>
      </c>
      <c r="E19" s="21" t="s">
        <v>110</v>
      </c>
      <c r="F19" s="21" t="s">
        <v>226</v>
      </c>
      <c r="G19" s="21" t="s">
        <v>227</v>
      </c>
      <c r="H19" s="23">
        <v>75056.09</v>
      </c>
      <c r="I19" s="23">
        <v>75056.09</v>
      </c>
      <c r="J19" s="23"/>
      <c r="K19" s="23"/>
      <c r="L19" s="23">
        <v>75056.09</v>
      </c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ht="21" hidden="1" customHeight="1" spans="1:23">
      <c r="A20" s="24"/>
      <c r="B20" s="21" t="s">
        <v>216</v>
      </c>
      <c r="C20" s="21" t="s">
        <v>217</v>
      </c>
      <c r="D20" s="21" t="s">
        <v>228</v>
      </c>
      <c r="E20" s="21" t="s">
        <v>229</v>
      </c>
      <c r="F20" s="21" t="s">
        <v>230</v>
      </c>
      <c r="G20" s="21" t="s">
        <v>231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ht="21" customHeight="1" spans="1:23">
      <c r="A21" s="24"/>
      <c r="B21" s="21" t="s">
        <v>216</v>
      </c>
      <c r="C21" s="21" t="s">
        <v>217</v>
      </c>
      <c r="D21" s="21" t="s">
        <v>99</v>
      </c>
      <c r="E21" s="21" t="s">
        <v>100</v>
      </c>
      <c r="F21" s="21" t="s">
        <v>232</v>
      </c>
      <c r="G21" s="21" t="s">
        <v>233</v>
      </c>
      <c r="H21" s="23">
        <v>7399.9</v>
      </c>
      <c r="I21" s="23">
        <v>7399.9</v>
      </c>
      <c r="J21" s="23"/>
      <c r="K21" s="23"/>
      <c r="L21" s="23">
        <v>7399.9</v>
      </c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ht="21" customHeight="1" spans="1:23">
      <c r="A22" s="24"/>
      <c r="B22" s="21" t="s">
        <v>216</v>
      </c>
      <c r="C22" s="21" t="s">
        <v>217</v>
      </c>
      <c r="D22" s="21" t="s">
        <v>111</v>
      </c>
      <c r="E22" s="21" t="s">
        <v>112</v>
      </c>
      <c r="F22" s="21" t="s">
        <v>232</v>
      </c>
      <c r="G22" s="21" t="s">
        <v>233</v>
      </c>
      <c r="H22" s="23">
        <v>3420</v>
      </c>
      <c r="I22" s="23">
        <v>3420</v>
      </c>
      <c r="J22" s="23"/>
      <c r="K22" s="23"/>
      <c r="L22" s="23">
        <v>3420</v>
      </c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ht="21" customHeight="1" spans="1:23">
      <c r="A23" s="24"/>
      <c r="B23" s="21" t="s">
        <v>216</v>
      </c>
      <c r="C23" s="21" t="s">
        <v>217</v>
      </c>
      <c r="D23" s="21" t="s">
        <v>111</v>
      </c>
      <c r="E23" s="21" t="s">
        <v>112</v>
      </c>
      <c r="F23" s="21" t="s">
        <v>232</v>
      </c>
      <c r="G23" s="21" t="s">
        <v>233</v>
      </c>
      <c r="H23" s="23">
        <v>2114.26</v>
      </c>
      <c r="I23" s="23">
        <v>2114.26</v>
      </c>
      <c r="J23" s="23"/>
      <c r="K23" s="23"/>
      <c r="L23" s="23">
        <v>2114.26</v>
      </c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ht="21" customHeight="1" spans="1:23">
      <c r="A24" s="24"/>
      <c r="B24" s="21" t="s">
        <v>234</v>
      </c>
      <c r="C24" s="21" t="s">
        <v>118</v>
      </c>
      <c r="D24" s="21" t="s">
        <v>117</v>
      </c>
      <c r="E24" s="21" t="s">
        <v>118</v>
      </c>
      <c r="F24" s="21" t="s">
        <v>235</v>
      </c>
      <c r="G24" s="21" t="s">
        <v>118</v>
      </c>
      <c r="H24" s="23">
        <v>126855.36</v>
      </c>
      <c r="I24" s="23">
        <v>126855.36</v>
      </c>
      <c r="J24" s="23"/>
      <c r="K24" s="23"/>
      <c r="L24" s="23">
        <v>126855.36</v>
      </c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ht="21" customHeight="1" spans="1:23">
      <c r="A25" s="24"/>
      <c r="B25" s="21" t="s">
        <v>236</v>
      </c>
      <c r="C25" s="21" t="s">
        <v>237</v>
      </c>
      <c r="D25" s="21" t="s">
        <v>99</v>
      </c>
      <c r="E25" s="21" t="s">
        <v>100</v>
      </c>
      <c r="F25" s="21" t="s">
        <v>238</v>
      </c>
      <c r="G25" s="21" t="s">
        <v>239</v>
      </c>
      <c r="H25" s="23">
        <v>3000</v>
      </c>
      <c r="I25" s="23">
        <v>3000</v>
      </c>
      <c r="J25" s="23"/>
      <c r="K25" s="23"/>
      <c r="L25" s="23">
        <v>3000</v>
      </c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  <row r="26" ht="21" customHeight="1" spans="1:23">
      <c r="A26" s="24"/>
      <c r="B26" s="21" t="s">
        <v>236</v>
      </c>
      <c r="C26" s="21" t="s">
        <v>237</v>
      </c>
      <c r="D26" s="21" t="s">
        <v>99</v>
      </c>
      <c r="E26" s="21" t="s">
        <v>100</v>
      </c>
      <c r="F26" s="21" t="s">
        <v>240</v>
      </c>
      <c r="G26" s="21" t="s">
        <v>241</v>
      </c>
      <c r="H26" s="23">
        <v>4000</v>
      </c>
      <c r="I26" s="23">
        <v>4000</v>
      </c>
      <c r="J26" s="23"/>
      <c r="K26" s="23"/>
      <c r="L26" s="23">
        <v>4000</v>
      </c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</row>
    <row r="27" ht="21" customHeight="1" spans="1:23">
      <c r="A27" s="24"/>
      <c r="B27" s="21" t="s">
        <v>236</v>
      </c>
      <c r="C27" s="21" t="s">
        <v>237</v>
      </c>
      <c r="D27" s="21" t="s">
        <v>99</v>
      </c>
      <c r="E27" s="21" t="s">
        <v>100</v>
      </c>
      <c r="F27" s="21" t="s">
        <v>242</v>
      </c>
      <c r="G27" s="21" t="s">
        <v>243</v>
      </c>
      <c r="H27" s="23">
        <v>3400</v>
      </c>
      <c r="I27" s="23">
        <v>3400</v>
      </c>
      <c r="J27" s="23"/>
      <c r="K27" s="23"/>
      <c r="L27" s="23">
        <v>3400</v>
      </c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</row>
    <row r="28" ht="21" customHeight="1" spans="1:23">
      <c r="A28" s="24"/>
      <c r="B28" s="21" t="s">
        <v>244</v>
      </c>
      <c r="C28" s="21" t="s">
        <v>245</v>
      </c>
      <c r="D28" s="21" t="s">
        <v>99</v>
      </c>
      <c r="E28" s="21" t="s">
        <v>100</v>
      </c>
      <c r="F28" s="21" t="s">
        <v>246</v>
      </c>
      <c r="G28" s="21" t="s">
        <v>245</v>
      </c>
      <c r="H28" s="23">
        <v>21142.56</v>
      </c>
      <c r="I28" s="23">
        <v>21142.56</v>
      </c>
      <c r="J28" s="23"/>
      <c r="K28" s="23"/>
      <c r="L28" s="23">
        <v>21142.56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</row>
    <row r="29" ht="21" customHeight="1" spans="1:23">
      <c r="A29" s="24"/>
      <c r="B29" s="21" t="s">
        <v>247</v>
      </c>
      <c r="C29" s="21" t="s">
        <v>248</v>
      </c>
      <c r="D29" s="21" t="s">
        <v>99</v>
      </c>
      <c r="E29" s="21" t="s">
        <v>100</v>
      </c>
      <c r="F29" s="21" t="s">
        <v>249</v>
      </c>
      <c r="G29" s="21" t="s">
        <v>250</v>
      </c>
      <c r="H29" s="23">
        <v>16263.51</v>
      </c>
      <c r="I29" s="23">
        <v>16263.51</v>
      </c>
      <c r="J29" s="23"/>
      <c r="K29" s="23"/>
      <c r="L29" s="23">
        <v>16263.51</v>
      </c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</row>
    <row r="30" ht="21" customHeight="1" spans="1:23">
      <c r="A30" s="24"/>
      <c r="B30" s="21" t="s">
        <v>251</v>
      </c>
      <c r="C30" s="21" t="s">
        <v>252</v>
      </c>
      <c r="D30" s="21" t="s">
        <v>87</v>
      </c>
      <c r="E30" s="21" t="s">
        <v>88</v>
      </c>
      <c r="F30" s="21" t="s">
        <v>253</v>
      </c>
      <c r="G30" s="21" t="s">
        <v>254</v>
      </c>
      <c r="H30" s="23">
        <v>44344.8</v>
      </c>
      <c r="I30" s="23">
        <v>44344.8</v>
      </c>
      <c r="J30" s="23"/>
      <c r="K30" s="23"/>
      <c r="L30" s="23">
        <v>44344.8</v>
      </c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</row>
    <row r="31" ht="21" customHeight="1" spans="1:23">
      <c r="A31" s="24"/>
      <c r="B31" s="21" t="s">
        <v>255</v>
      </c>
      <c r="C31" s="21" t="s">
        <v>256</v>
      </c>
      <c r="D31" s="21" t="s">
        <v>99</v>
      </c>
      <c r="E31" s="21" t="s">
        <v>100</v>
      </c>
      <c r="F31" s="21" t="s">
        <v>257</v>
      </c>
      <c r="G31" s="21" t="s">
        <v>258</v>
      </c>
      <c r="H31" s="23">
        <v>25200</v>
      </c>
      <c r="I31" s="23">
        <v>25200</v>
      </c>
      <c r="J31" s="23"/>
      <c r="K31" s="23"/>
      <c r="L31" s="23">
        <v>25200</v>
      </c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</row>
    <row r="32" ht="21" customHeight="1" spans="1:23">
      <c r="A32" s="24"/>
      <c r="B32" s="21" t="s">
        <v>259</v>
      </c>
      <c r="C32" s="21" t="s">
        <v>260</v>
      </c>
      <c r="D32" s="21" t="s">
        <v>93</v>
      </c>
      <c r="E32" s="21" t="s">
        <v>94</v>
      </c>
      <c r="F32" s="21" t="s">
        <v>257</v>
      </c>
      <c r="G32" s="21" t="s">
        <v>258</v>
      </c>
      <c r="H32" s="23">
        <v>20611.44</v>
      </c>
      <c r="I32" s="23">
        <v>20611.44</v>
      </c>
      <c r="J32" s="23"/>
      <c r="K32" s="23"/>
      <c r="L32" s="23">
        <v>20611.44</v>
      </c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</row>
    <row r="33" ht="21" hidden="1" customHeight="1" spans="1:23">
      <c r="A33" s="24"/>
      <c r="B33" s="21" t="s">
        <v>216</v>
      </c>
      <c r="C33" s="21" t="s">
        <v>217</v>
      </c>
      <c r="D33" s="21" t="s">
        <v>224</v>
      </c>
      <c r="E33" s="21" t="s">
        <v>225</v>
      </c>
      <c r="F33" s="21" t="s">
        <v>261</v>
      </c>
      <c r="G33" s="21" t="s">
        <v>262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</row>
    <row r="34" ht="21" customHeight="1" spans="1:23">
      <c r="A34" s="34" t="s">
        <v>122</v>
      </c>
      <c r="B34" s="130"/>
      <c r="C34" s="130"/>
      <c r="D34" s="130"/>
      <c r="E34" s="130"/>
      <c r="F34" s="130"/>
      <c r="G34" s="131"/>
      <c r="H34" s="23">
        <v>1891076.4</v>
      </c>
      <c r="I34" s="23">
        <v>1891076.4</v>
      </c>
      <c r="J34" s="23"/>
      <c r="K34" s="23"/>
      <c r="L34" s="23">
        <v>1891076.4</v>
      </c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</row>
  </sheetData>
  <autoFilter xmlns:etc="http://www.wps.cn/officeDocument/2017/etCustomData" ref="A7:W34" etc:filterBottomFollowUsedRange="0">
    <filterColumn colId="8">
      <filters>
        <filter val="1,891,076.40"/>
        <filter val="25,200.00"/>
        <filter val="355,620.00"/>
        <filter val="16,263.51"/>
        <filter val="169,140.48"/>
        <filter val="75,056.09"/>
        <filter val="234,000.00"/>
        <filter val="78,000.00"/>
        <filter val="4,000.00"/>
        <filter val="100,320.00"/>
        <filter val="44,344.80"/>
        <filter val="7,399.90"/>
        <filter val="164,640.00"/>
        <filter val="20,611.44"/>
        <filter val="2,114.26"/>
        <filter val="3,000.00"/>
        <filter val="3,400.00"/>
        <filter val="3,420.00"/>
        <filter val="126,855.36"/>
        <filter val="436,548.00"/>
        <filter val="21,142.56"/>
        <filter val="9"/>
      </filters>
    </filterColumn>
    <extLst/>
  </autoFilter>
  <mergeCells count="30">
    <mergeCell ref="A2:W2"/>
    <mergeCell ref="A3:G3"/>
    <mergeCell ref="H4:W4"/>
    <mergeCell ref="I5:M5"/>
    <mergeCell ref="N5:P5"/>
    <mergeCell ref="R5:W5"/>
    <mergeCell ref="A34:G34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showZeros="0" topLeftCell="A14" workbookViewId="0">
      <selection activeCell="I44" sqref="I44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ht="15" customHeight="1" spans="1:23">
      <c r="A1" s="1"/>
      <c r="B1" s="3"/>
      <c r="C1" s="1"/>
      <c r="D1" s="1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1"/>
      <c r="S1" s="1"/>
      <c r="T1" s="1"/>
      <c r="U1" s="3"/>
      <c r="V1" s="1"/>
      <c r="W1" s="39" t="s">
        <v>263</v>
      </c>
    </row>
    <row r="2" ht="41.25" customHeight="1" spans="1:23">
      <c r="A2" s="5" t="str">
        <f>"2025"&amp;"年部门项目支出预算表"</f>
        <v>2025年部门项目支出预算表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18.75" customHeight="1" spans="1:23">
      <c r="A3" s="7" t="str">
        <f>"单位名称："&amp;"耿马傣族佤族自治县四排山乡卫生院"</f>
        <v>单位名称：耿马傣族佤族自治县四排山乡卫生院</v>
      </c>
      <c r="B3" s="8"/>
      <c r="C3" s="8"/>
      <c r="D3" s="8"/>
      <c r="E3" s="8"/>
      <c r="F3" s="8"/>
      <c r="G3" s="8"/>
      <c r="H3" s="8"/>
      <c r="I3" s="9"/>
      <c r="J3" s="9"/>
      <c r="K3" s="9"/>
      <c r="L3" s="9"/>
      <c r="M3" s="9"/>
      <c r="N3" s="9"/>
      <c r="O3" s="9"/>
      <c r="P3" s="9"/>
      <c r="Q3" s="9"/>
      <c r="R3" s="1"/>
      <c r="S3" s="1"/>
      <c r="T3" s="1"/>
      <c r="U3" s="3"/>
      <c r="V3" s="1"/>
      <c r="W3" s="39" t="s">
        <v>170</v>
      </c>
    </row>
    <row r="4" ht="18.75" customHeight="1" spans="1:23">
      <c r="A4" s="10" t="s">
        <v>264</v>
      </c>
      <c r="B4" s="11" t="s">
        <v>184</v>
      </c>
      <c r="C4" s="10" t="s">
        <v>185</v>
      </c>
      <c r="D4" s="10" t="s">
        <v>265</v>
      </c>
      <c r="E4" s="11" t="s">
        <v>186</v>
      </c>
      <c r="F4" s="11" t="s">
        <v>187</v>
      </c>
      <c r="G4" s="11" t="s">
        <v>266</v>
      </c>
      <c r="H4" s="11" t="s">
        <v>267</v>
      </c>
      <c r="I4" s="30" t="s">
        <v>55</v>
      </c>
      <c r="J4" s="12" t="s">
        <v>268</v>
      </c>
      <c r="K4" s="13"/>
      <c r="L4" s="13"/>
      <c r="M4" s="14"/>
      <c r="N4" s="12" t="s">
        <v>192</v>
      </c>
      <c r="O4" s="13"/>
      <c r="P4" s="14"/>
      <c r="Q4" s="11" t="s">
        <v>61</v>
      </c>
      <c r="R4" s="12" t="s">
        <v>77</v>
      </c>
      <c r="S4" s="13"/>
      <c r="T4" s="13"/>
      <c r="U4" s="13"/>
      <c r="V4" s="13"/>
      <c r="W4" s="14"/>
    </row>
    <row r="5" ht="18.75" customHeight="1" spans="1:23">
      <c r="A5" s="15"/>
      <c r="B5" s="31"/>
      <c r="C5" s="15"/>
      <c r="D5" s="15"/>
      <c r="E5" s="16"/>
      <c r="F5" s="16"/>
      <c r="G5" s="16"/>
      <c r="H5" s="16"/>
      <c r="I5" s="31"/>
      <c r="J5" s="119" t="s">
        <v>58</v>
      </c>
      <c r="K5" s="120"/>
      <c r="L5" s="11" t="s">
        <v>59</v>
      </c>
      <c r="M5" s="11" t="s">
        <v>60</v>
      </c>
      <c r="N5" s="11" t="s">
        <v>58</v>
      </c>
      <c r="O5" s="11" t="s">
        <v>59</v>
      </c>
      <c r="P5" s="11" t="s">
        <v>60</v>
      </c>
      <c r="Q5" s="16"/>
      <c r="R5" s="11" t="s">
        <v>57</v>
      </c>
      <c r="S5" s="10" t="s">
        <v>64</v>
      </c>
      <c r="T5" s="10" t="s">
        <v>198</v>
      </c>
      <c r="U5" s="10" t="s">
        <v>66</v>
      </c>
      <c r="V5" s="10" t="s">
        <v>67</v>
      </c>
      <c r="W5" s="10" t="s">
        <v>68</v>
      </c>
    </row>
    <row r="6" ht="18.75" customHeight="1" spans="1:23">
      <c r="A6" s="31"/>
      <c r="B6" s="31"/>
      <c r="C6" s="31"/>
      <c r="D6" s="31"/>
      <c r="E6" s="31"/>
      <c r="F6" s="31"/>
      <c r="G6" s="31"/>
      <c r="H6" s="31"/>
      <c r="I6" s="31"/>
      <c r="J6" s="121" t="s">
        <v>57</v>
      </c>
      <c r="K6" s="93"/>
      <c r="L6" s="31"/>
      <c r="M6" s="31"/>
      <c r="N6" s="31"/>
      <c r="O6" s="31"/>
      <c r="P6" s="31"/>
      <c r="Q6" s="31"/>
      <c r="R6" s="31"/>
      <c r="S6" s="122"/>
      <c r="T6" s="122"/>
      <c r="U6" s="122"/>
      <c r="V6" s="122"/>
      <c r="W6" s="122"/>
    </row>
    <row r="7" ht="18.75" customHeight="1" spans="1:23">
      <c r="A7" s="17"/>
      <c r="B7" s="32"/>
      <c r="C7" s="17"/>
      <c r="D7" s="17"/>
      <c r="E7" s="18"/>
      <c r="F7" s="18"/>
      <c r="G7" s="18"/>
      <c r="H7" s="18"/>
      <c r="I7" s="32"/>
      <c r="J7" s="46" t="s">
        <v>57</v>
      </c>
      <c r="K7" s="46" t="s">
        <v>269</v>
      </c>
      <c r="L7" s="18"/>
      <c r="M7" s="18"/>
      <c r="N7" s="18"/>
      <c r="O7" s="18"/>
      <c r="P7" s="18"/>
      <c r="Q7" s="18"/>
      <c r="R7" s="18"/>
      <c r="S7" s="18"/>
      <c r="T7" s="18"/>
      <c r="U7" s="32"/>
      <c r="V7" s="18"/>
      <c r="W7" s="18"/>
    </row>
    <row r="8" ht="18.75" customHeight="1" spans="1:23">
      <c r="A8" s="117">
        <v>1</v>
      </c>
      <c r="B8" s="117">
        <v>2</v>
      </c>
      <c r="C8" s="117">
        <v>3</v>
      </c>
      <c r="D8" s="117">
        <v>4</v>
      </c>
      <c r="E8" s="117">
        <v>5</v>
      </c>
      <c r="F8" s="117">
        <v>6</v>
      </c>
      <c r="G8" s="117">
        <v>7</v>
      </c>
      <c r="H8" s="117">
        <v>8</v>
      </c>
      <c r="I8" s="117">
        <v>9</v>
      </c>
      <c r="J8" s="117">
        <v>10</v>
      </c>
      <c r="K8" s="117">
        <v>11</v>
      </c>
      <c r="L8" s="117">
        <v>12</v>
      </c>
      <c r="M8" s="117">
        <v>13</v>
      </c>
      <c r="N8" s="117">
        <v>14</v>
      </c>
      <c r="O8" s="117">
        <v>15</v>
      </c>
      <c r="P8" s="117">
        <v>16</v>
      </c>
      <c r="Q8" s="117">
        <v>17</v>
      </c>
      <c r="R8" s="117">
        <v>18</v>
      </c>
      <c r="S8" s="117">
        <v>19</v>
      </c>
      <c r="T8" s="117">
        <v>20</v>
      </c>
      <c r="U8" s="117">
        <v>21</v>
      </c>
      <c r="V8" s="117">
        <v>22</v>
      </c>
      <c r="W8" s="117">
        <v>23</v>
      </c>
    </row>
    <row r="9" ht="18.75" customHeight="1" spans="1:23">
      <c r="A9" s="21"/>
      <c r="B9" s="21"/>
      <c r="C9" s="21" t="s">
        <v>270</v>
      </c>
      <c r="D9" s="21"/>
      <c r="E9" s="21"/>
      <c r="F9" s="21"/>
      <c r="G9" s="21"/>
      <c r="H9" s="21"/>
      <c r="I9" s="23">
        <v>400</v>
      </c>
      <c r="J9" s="23">
        <v>400</v>
      </c>
      <c r="K9" s="23">
        <v>400</v>
      </c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</row>
    <row r="10" ht="18.75" customHeight="1" spans="1:23">
      <c r="A10" s="118" t="s">
        <v>271</v>
      </c>
      <c r="B10" s="118" t="s">
        <v>272</v>
      </c>
      <c r="C10" s="21" t="s">
        <v>270</v>
      </c>
      <c r="D10" s="118" t="s">
        <v>70</v>
      </c>
      <c r="E10" s="118" t="s">
        <v>101</v>
      </c>
      <c r="F10" s="118" t="s">
        <v>102</v>
      </c>
      <c r="G10" s="118" t="s">
        <v>257</v>
      </c>
      <c r="H10" s="118" t="s">
        <v>258</v>
      </c>
      <c r="I10" s="23">
        <v>400</v>
      </c>
      <c r="J10" s="23">
        <v>400</v>
      </c>
      <c r="K10" s="23">
        <v>400</v>
      </c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</row>
    <row r="11" ht="18.75" customHeight="1" spans="1:23">
      <c r="A11" s="24"/>
      <c r="B11" s="24"/>
      <c r="C11" s="21" t="s">
        <v>273</v>
      </c>
      <c r="D11" s="24"/>
      <c r="E11" s="24"/>
      <c r="F11" s="24"/>
      <c r="G11" s="24"/>
      <c r="H11" s="24"/>
      <c r="I11" s="23">
        <v>21400</v>
      </c>
      <c r="J11" s="23"/>
      <c r="K11" s="23"/>
      <c r="L11" s="23"/>
      <c r="M11" s="23"/>
      <c r="N11" s="23"/>
      <c r="O11" s="23"/>
      <c r="P11" s="23"/>
      <c r="Q11" s="23"/>
      <c r="R11" s="23">
        <v>21400</v>
      </c>
      <c r="S11" s="23">
        <v>21400</v>
      </c>
      <c r="T11" s="23"/>
      <c r="U11" s="23"/>
      <c r="V11" s="23"/>
      <c r="W11" s="23"/>
    </row>
    <row r="12" ht="18.75" customHeight="1" spans="1:23">
      <c r="A12" s="118" t="s">
        <v>271</v>
      </c>
      <c r="B12" s="118" t="s">
        <v>274</v>
      </c>
      <c r="C12" s="21" t="s">
        <v>273</v>
      </c>
      <c r="D12" s="118" t="s">
        <v>70</v>
      </c>
      <c r="E12" s="118" t="s">
        <v>99</v>
      </c>
      <c r="F12" s="118" t="s">
        <v>100</v>
      </c>
      <c r="G12" s="118" t="s">
        <v>275</v>
      </c>
      <c r="H12" s="118" t="s">
        <v>276</v>
      </c>
      <c r="I12" s="23">
        <v>21400</v>
      </c>
      <c r="J12" s="23"/>
      <c r="K12" s="23"/>
      <c r="L12" s="23"/>
      <c r="M12" s="23"/>
      <c r="N12" s="23"/>
      <c r="O12" s="23"/>
      <c r="P12" s="23"/>
      <c r="Q12" s="23"/>
      <c r="R12" s="23">
        <v>21400</v>
      </c>
      <c r="S12" s="23">
        <v>21400</v>
      </c>
      <c r="T12" s="23"/>
      <c r="U12" s="23"/>
      <c r="V12" s="23"/>
      <c r="W12" s="23"/>
    </row>
    <row r="13" ht="18.75" customHeight="1" spans="1:23">
      <c r="A13" s="24"/>
      <c r="B13" s="24"/>
      <c r="C13" s="21" t="s">
        <v>277</v>
      </c>
      <c r="D13" s="24"/>
      <c r="E13" s="24"/>
      <c r="F13" s="24"/>
      <c r="G13" s="24"/>
      <c r="H13" s="24"/>
      <c r="I13" s="23">
        <v>3000</v>
      </c>
      <c r="J13" s="23">
        <v>3000</v>
      </c>
      <c r="K13" s="23">
        <v>3000</v>
      </c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ht="18.75" customHeight="1" spans="1:23">
      <c r="A14" s="118" t="s">
        <v>271</v>
      </c>
      <c r="B14" s="118" t="s">
        <v>278</v>
      </c>
      <c r="C14" s="21" t="s">
        <v>277</v>
      </c>
      <c r="D14" s="118" t="s">
        <v>70</v>
      </c>
      <c r="E14" s="118" t="s">
        <v>101</v>
      </c>
      <c r="F14" s="118" t="s">
        <v>102</v>
      </c>
      <c r="G14" s="118" t="s">
        <v>279</v>
      </c>
      <c r="H14" s="118" t="s">
        <v>280</v>
      </c>
      <c r="I14" s="23">
        <v>3000</v>
      </c>
      <c r="J14" s="23">
        <v>3000</v>
      </c>
      <c r="K14" s="23">
        <v>3000</v>
      </c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ht="18.75" customHeight="1" spans="1:23">
      <c r="A15" s="24"/>
      <c r="B15" s="24"/>
      <c r="C15" s="21" t="s">
        <v>281</v>
      </c>
      <c r="D15" s="24"/>
      <c r="E15" s="24"/>
      <c r="F15" s="24"/>
      <c r="G15" s="24"/>
      <c r="H15" s="24"/>
      <c r="I15" s="23">
        <v>610000</v>
      </c>
      <c r="J15" s="23"/>
      <c r="K15" s="23"/>
      <c r="L15" s="23"/>
      <c r="M15" s="23"/>
      <c r="N15" s="23"/>
      <c r="O15" s="23"/>
      <c r="P15" s="23"/>
      <c r="Q15" s="23"/>
      <c r="R15" s="23">
        <v>610000</v>
      </c>
      <c r="S15" s="23"/>
      <c r="T15" s="23"/>
      <c r="U15" s="23"/>
      <c r="V15" s="23"/>
      <c r="W15" s="23">
        <v>610000</v>
      </c>
    </row>
    <row r="16" ht="18.75" customHeight="1" spans="1:23">
      <c r="A16" s="118" t="s">
        <v>271</v>
      </c>
      <c r="B16" s="118" t="s">
        <v>282</v>
      </c>
      <c r="C16" s="21" t="s">
        <v>281</v>
      </c>
      <c r="D16" s="118" t="s">
        <v>70</v>
      </c>
      <c r="E16" s="118" t="s">
        <v>121</v>
      </c>
      <c r="F16" s="118" t="s">
        <v>82</v>
      </c>
      <c r="G16" s="118" t="s">
        <v>238</v>
      </c>
      <c r="H16" s="118" t="s">
        <v>239</v>
      </c>
      <c r="I16" s="23">
        <v>40000</v>
      </c>
      <c r="J16" s="23"/>
      <c r="K16" s="23"/>
      <c r="L16" s="23"/>
      <c r="M16" s="23"/>
      <c r="N16" s="23"/>
      <c r="O16" s="23"/>
      <c r="P16" s="23"/>
      <c r="Q16" s="23"/>
      <c r="R16" s="23">
        <v>40000</v>
      </c>
      <c r="S16" s="23"/>
      <c r="T16" s="23"/>
      <c r="U16" s="23"/>
      <c r="V16" s="23"/>
      <c r="W16" s="23">
        <v>40000</v>
      </c>
    </row>
    <row r="17" ht="18.75" customHeight="1" spans="1:23">
      <c r="A17" s="118" t="s">
        <v>271</v>
      </c>
      <c r="B17" s="118" t="s">
        <v>282</v>
      </c>
      <c r="C17" s="21" t="s">
        <v>281</v>
      </c>
      <c r="D17" s="118" t="s">
        <v>70</v>
      </c>
      <c r="E17" s="118" t="s">
        <v>121</v>
      </c>
      <c r="F17" s="118" t="s">
        <v>82</v>
      </c>
      <c r="G17" s="118" t="s">
        <v>283</v>
      </c>
      <c r="H17" s="118" t="s">
        <v>284</v>
      </c>
      <c r="I17" s="23">
        <v>100000</v>
      </c>
      <c r="J17" s="23"/>
      <c r="K17" s="23"/>
      <c r="L17" s="23"/>
      <c r="M17" s="23"/>
      <c r="N17" s="23"/>
      <c r="O17" s="23"/>
      <c r="P17" s="23"/>
      <c r="Q17" s="23"/>
      <c r="R17" s="23">
        <v>100000</v>
      </c>
      <c r="S17" s="23"/>
      <c r="T17" s="23"/>
      <c r="U17" s="23"/>
      <c r="V17" s="23"/>
      <c r="W17" s="23">
        <v>100000</v>
      </c>
    </row>
    <row r="18" ht="18.75" customHeight="1" spans="1:23">
      <c r="A18" s="118" t="s">
        <v>271</v>
      </c>
      <c r="B18" s="118" t="s">
        <v>282</v>
      </c>
      <c r="C18" s="21" t="s">
        <v>281</v>
      </c>
      <c r="D18" s="118" t="s">
        <v>70</v>
      </c>
      <c r="E18" s="118" t="s">
        <v>121</v>
      </c>
      <c r="F18" s="118" t="s">
        <v>82</v>
      </c>
      <c r="G18" s="118" t="s">
        <v>285</v>
      </c>
      <c r="H18" s="118" t="s">
        <v>286</v>
      </c>
      <c r="I18" s="23">
        <v>120000</v>
      </c>
      <c r="J18" s="23"/>
      <c r="K18" s="23"/>
      <c r="L18" s="23"/>
      <c r="M18" s="23"/>
      <c r="N18" s="23"/>
      <c r="O18" s="23"/>
      <c r="P18" s="23"/>
      <c r="Q18" s="23"/>
      <c r="R18" s="23">
        <v>120000</v>
      </c>
      <c r="S18" s="23"/>
      <c r="T18" s="23"/>
      <c r="U18" s="23"/>
      <c r="V18" s="23"/>
      <c r="W18" s="23">
        <v>120000</v>
      </c>
    </row>
    <row r="19" ht="18.75" customHeight="1" spans="1:23">
      <c r="A19" s="118" t="s">
        <v>271</v>
      </c>
      <c r="B19" s="118" t="s">
        <v>282</v>
      </c>
      <c r="C19" s="21" t="s">
        <v>281</v>
      </c>
      <c r="D19" s="118" t="s">
        <v>70</v>
      </c>
      <c r="E19" s="118" t="s">
        <v>121</v>
      </c>
      <c r="F19" s="118" t="s">
        <v>82</v>
      </c>
      <c r="G19" s="118" t="s">
        <v>279</v>
      </c>
      <c r="H19" s="118" t="s">
        <v>280</v>
      </c>
      <c r="I19" s="23">
        <v>100000</v>
      </c>
      <c r="J19" s="23"/>
      <c r="K19" s="23"/>
      <c r="L19" s="23"/>
      <c r="M19" s="23"/>
      <c r="N19" s="23"/>
      <c r="O19" s="23"/>
      <c r="P19" s="23"/>
      <c r="Q19" s="23"/>
      <c r="R19" s="23">
        <v>100000</v>
      </c>
      <c r="S19" s="23"/>
      <c r="T19" s="23"/>
      <c r="U19" s="23"/>
      <c r="V19" s="23"/>
      <c r="W19" s="23">
        <v>100000</v>
      </c>
    </row>
    <row r="20" ht="18.75" customHeight="1" spans="1:23">
      <c r="A20" s="118" t="s">
        <v>271</v>
      </c>
      <c r="B20" s="118" t="s">
        <v>282</v>
      </c>
      <c r="C20" s="21" t="s">
        <v>281</v>
      </c>
      <c r="D20" s="118" t="s">
        <v>70</v>
      </c>
      <c r="E20" s="118" t="s">
        <v>121</v>
      </c>
      <c r="F20" s="118" t="s">
        <v>82</v>
      </c>
      <c r="G20" s="118" t="s">
        <v>287</v>
      </c>
      <c r="H20" s="118" t="s">
        <v>288</v>
      </c>
      <c r="I20" s="23">
        <v>50000</v>
      </c>
      <c r="J20" s="23"/>
      <c r="K20" s="23"/>
      <c r="L20" s="23"/>
      <c r="M20" s="23"/>
      <c r="N20" s="23"/>
      <c r="O20" s="23"/>
      <c r="P20" s="23"/>
      <c r="Q20" s="23"/>
      <c r="R20" s="23">
        <v>50000</v>
      </c>
      <c r="S20" s="23"/>
      <c r="T20" s="23"/>
      <c r="U20" s="23"/>
      <c r="V20" s="23"/>
      <c r="W20" s="23">
        <v>50000</v>
      </c>
    </row>
    <row r="21" ht="18.75" customHeight="1" spans="1:23">
      <c r="A21" s="118" t="s">
        <v>271</v>
      </c>
      <c r="B21" s="118" t="s">
        <v>282</v>
      </c>
      <c r="C21" s="21" t="s">
        <v>281</v>
      </c>
      <c r="D21" s="118" t="s">
        <v>70</v>
      </c>
      <c r="E21" s="118" t="s">
        <v>121</v>
      </c>
      <c r="F21" s="118" t="s">
        <v>82</v>
      </c>
      <c r="G21" s="118" t="s">
        <v>275</v>
      </c>
      <c r="H21" s="118" t="s">
        <v>276</v>
      </c>
      <c r="I21" s="23">
        <v>100000</v>
      </c>
      <c r="J21" s="23"/>
      <c r="K21" s="23"/>
      <c r="L21" s="23"/>
      <c r="M21" s="23"/>
      <c r="N21" s="23"/>
      <c r="O21" s="23"/>
      <c r="P21" s="23"/>
      <c r="Q21" s="23"/>
      <c r="R21" s="23">
        <v>100000</v>
      </c>
      <c r="S21" s="23"/>
      <c r="T21" s="23"/>
      <c r="U21" s="23"/>
      <c r="V21" s="23"/>
      <c r="W21" s="23">
        <v>100000</v>
      </c>
    </row>
    <row r="22" ht="18.75" customHeight="1" spans="1:23">
      <c r="A22" s="118" t="s">
        <v>271</v>
      </c>
      <c r="B22" s="118" t="s">
        <v>282</v>
      </c>
      <c r="C22" s="21" t="s">
        <v>281</v>
      </c>
      <c r="D22" s="118" t="s">
        <v>70</v>
      </c>
      <c r="E22" s="118" t="s">
        <v>121</v>
      </c>
      <c r="F22" s="118" t="s">
        <v>82</v>
      </c>
      <c r="G22" s="118" t="s">
        <v>289</v>
      </c>
      <c r="H22" s="118" t="s">
        <v>290</v>
      </c>
      <c r="I22" s="23">
        <v>100000</v>
      </c>
      <c r="J22" s="23"/>
      <c r="K22" s="23"/>
      <c r="L22" s="23"/>
      <c r="M22" s="23"/>
      <c r="N22" s="23"/>
      <c r="O22" s="23"/>
      <c r="P22" s="23"/>
      <c r="Q22" s="23"/>
      <c r="R22" s="23">
        <v>100000</v>
      </c>
      <c r="S22" s="23"/>
      <c r="T22" s="23"/>
      <c r="U22" s="23"/>
      <c r="V22" s="23"/>
      <c r="W22" s="23">
        <v>100000</v>
      </c>
    </row>
    <row r="23" ht="18.75" customHeight="1" spans="1:23">
      <c r="A23" s="24"/>
      <c r="B23" s="24"/>
      <c r="C23" s="21" t="s">
        <v>291</v>
      </c>
      <c r="D23" s="24"/>
      <c r="E23" s="24"/>
      <c r="F23" s="24"/>
      <c r="G23" s="24"/>
      <c r="H23" s="24"/>
      <c r="I23" s="23">
        <v>729658.08</v>
      </c>
      <c r="J23" s="23"/>
      <c r="K23" s="23"/>
      <c r="L23" s="23"/>
      <c r="M23" s="23"/>
      <c r="N23" s="23"/>
      <c r="O23" s="23"/>
      <c r="P23" s="23"/>
      <c r="Q23" s="23"/>
      <c r="R23" s="23">
        <v>729658.08</v>
      </c>
      <c r="S23" s="23">
        <v>729658.08</v>
      </c>
      <c r="T23" s="23"/>
      <c r="U23" s="23"/>
      <c r="V23" s="23"/>
      <c r="W23" s="23"/>
    </row>
    <row r="24" ht="18.75" customHeight="1" spans="1:23">
      <c r="A24" s="118" t="s">
        <v>271</v>
      </c>
      <c r="B24" s="118" t="s">
        <v>292</v>
      </c>
      <c r="C24" s="21" t="s">
        <v>291</v>
      </c>
      <c r="D24" s="118" t="s">
        <v>70</v>
      </c>
      <c r="E24" s="118" t="s">
        <v>99</v>
      </c>
      <c r="F24" s="118" t="s">
        <v>100</v>
      </c>
      <c r="G24" s="118" t="s">
        <v>238</v>
      </c>
      <c r="H24" s="118" t="s">
        <v>239</v>
      </c>
      <c r="I24" s="23">
        <v>15000</v>
      </c>
      <c r="J24" s="23"/>
      <c r="K24" s="23"/>
      <c r="L24" s="23"/>
      <c r="M24" s="23"/>
      <c r="N24" s="23"/>
      <c r="O24" s="23"/>
      <c r="P24" s="23"/>
      <c r="Q24" s="23"/>
      <c r="R24" s="23">
        <v>15000</v>
      </c>
      <c r="S24" s="23">
        <v>15000</v>
      </c>
      <c r="T24" s="23"/>
      <c r="U24" s="23"/>
      <c r="V24" s="23"/>
      <c r="W24" s="23"/>
    </row>
    <row r="25" ht="18.75" customHeight="1" spans="1:23">
      <c r="A25" s="118" t="s">
        <v>271</v>
      </c>
      <c r="B25" s="118" t="s">
        <v>292</v>
      </c>
      <c r="C25" s="21" t="s">
        <v>291</v>
      </c>
      <c r="D25" s="118" t="s">
        <v>70</v>
      </c>
      <c r="E25" s="118" t="s">
        <v>99</v>
      </c>
      <c r="F25" s="118" t="s">
        <v>100</v>
      </c>
      <c r="G25" s="118" t="s">
        <v>293</v>
      </c>
      <c r="H25" s="118" t="s">
        <v>294</v>
      </c>
      <c r="I25" s="23">
        <v>8000</v>
      </c>
      <c r="J25" s="23"/>
      <c r="K25" s="23"/>
      <c r="L25" s="23"/>
      <c r="M25" s="23"/>
      <c r="N25" s="23"/>
      <c r="O25" s="23"/>
      <c r="P25" s="23"/>
      <c r="Q25" s="23"/>
      <c r="R25" s="23">
        <v>8000</v>
      </c>
      <c r="S25" s="23">
        <v>8000</v>
      </c>
      <c r="T25" s="23"/>
      <c r="U25" s="23"/>
      <c r="V25" s="23"/>
      <c r="W25" s="23"/>
    </row>
    <row r="26" ht="18.75" customHeight="1" spans="1:23">
      <c r="A26" s="118" t="s">
        <v>271</v>
      </c>
      <c r="B26" s="118" t="s">
        <v>292</v>
      </c>
      <c r="C26" s="21" t="s">
        <v>291</v>
      </c>
      <c r="D26" s="118" t="s">
        <v>70</v>
      </c>
      <c r="E26" s="118" t="s">
        <v>99</v>
      </c>
      <c r="F26" s="118" t="s">
        <v>100</v>
      </c>
      <c r="G26" s="118" t="s">
        <v>295</v>
      </c>
      <c r="H26" s="118" t="s">
        <v>296</v>
      </c>
      <c r="I26" s="23">
        <v>720</v>
      </c>
      <c r="J26" s="23"/>
      <c r="K26" s="23"/>
      <c r="L26" s="23"/>
      <c r="M26" s="23"/>
      <c r="N26" s="23"/>
      <c r="O26" s="23"/>
      <c r="P26" s="23"/>
      <c r="Q26" s="23"/>
      <c r="R26" s="23">
        <v>720</v>
      </c>
      <c r="S26" s="23">
        <v>720</v>
      </c>
      <c r="T26" s="23"/>
      <c r="U26" s="23"/>
      <c r="V26" s="23"/>
      <c r="W26" s="23"/>
    </row>
    <row r="27" ht="18.75" customHeight="1" spans="1:23">
      <c r="A27" s="118" t="s">
        <v>271</v>
      </c>
      <c r="B27" s="118" t="s">
        <v>292</v>
      </c>
      <c r="C27" s="21" t="s">
        <v>291</v>
      </c>
      <c r="D27" s="118" t="s">
        <v>70</v>
      </c>
      <c r="E27" s="118" t="s">
        <v>99</v>
      </c>
      <c r="F27" s="118" t="s">
        <v>100</v>
      </c>
      <c r="G27" s="118" t="s">
        <v>240</v>
      </c>
      <c r="H27" s="118" t="s">
        <v>241</v>
      </c>
      <c r="I27" s="23">
        <v>6000</v>
      </c>
      <c r="J27" s="23"/>
      <c r="K27" s="23"/>
      <c r="L27" s="23"/>
      <c r="M27" s="23"/>
      <c r="N27" s="23"/>
      <c r="O27" s="23"/>
      <c r="P27" s="23"/>
      <c r="Q27" s="23"/>
      <c r="R27" s="23">
        <v>6000</v>
      </c>
      <c r="S27" s="23">
        <v>6000</v>
      </c>
      <c r="T27" s="23"/>
      <c r="U27" s="23"/>
      <c r="V27" s="23"/>
      <c r="W27" s="23"/>
    </row>
    <row r="28" ht="18.75" customHeight="1" spans="1:23">
      <c r="A28" s="118" t="s">
        <v>271</v>
      </c>
      <c r="B28" s="118" t="s">
        <v>292</v>
      </c>
      <c r="C28" s="21" t="s">
        <v>291</v>
      </c>
      <c r="D28" s="118" t="s">
        <v>70</v>
      </c>
      <c r="E28" s="118" t="s">
        <v>99</v>
      </c>
      <c r="F28" s="118" t="s">
        <v>100</v>
      </c>
      <c r="G28" s="118" t="s">
        <v>242</v>
      </c>
      <c r="H28" s="118" t="s">
        <v>243</v>
      </c>
      <c r="I28" s="23">
        <v>10800</v>
      </c>
      <c r="J28" s="23"/>
      <c r="K28" s="23"/>
      <c r="L28" s="23"/>
      <c r="M28" s="23"/>
      <c r="N28" s="23"/>
      <c r="O28" s="23"/>
      <c r="P28" s="23"/>
      <c r="Q28" s="23"/>
      <c r="R28" s="23">
        <v>10800</v>
      </c>
      <c r="S28" s="23">
        <v>10800</v>
      </c>
      <c r="T28" s="23"/>
      <c r="U28" s="23"/>
      <c r="V28" s="23"/>
      <c r="W28" s="23"/>
    </row>
    <row r="29" ht="18.75" customHeight="1" spans="1:23">
      <c r="A29" s="118" t="s">
        <v>271</v>
      </c>
      <c r="B29" s="118" t="s">
        <v>292</v>
      </c>
      <c r="C29" s="21" t="s">
        <v>291</v>
      </c>
      <c r="D29" s="118" t="s">
        <v>70</v>
      </c>
      <c r="E29" s="118" t="s">
        <v>99</v>
      </c>
      <c r="F29" s="118" t="s">
        <v>100</v>
      </c>
      <c r="G29" s="118" t="s">
        <v>297</v>
      </c>
      <c r="H29" s="118" t="s">
        <v>298</v>
      </c>
      <c r="I29" s="23">
        <v>18400</v>
      </c>
      <c r="J29" s="23"/>
      <c r="K29" s="23"/>
      <c r="L29" s="23"/>
      <c r="M29" s="23"/>
      <c r="N29" s="23"/>
      <c r="O29" s="23"/>
      <c r="P29" s="23"/>
      <c r="Q29" s="23"/>
      <c r="R29" s="23">
        <v>18400</v>
      </c>
      <c r="S29" s="23">
        <v>18400</v>
      </c>
      <c r="T29" s="23"/>
      <c r="U29" s="23"/>
      <c r="V29" s="23"/>
      <c r="W29" s="23"/>
    </row>
    <row r="30" ht="18.75" customHeight="1" spans="1:23">
      <c r="A30" s="118" t="s">
        <v>271</v>
      </c>
      <c r="B30" s="118" t="s">
        <v>292</v>
      </c>
      <c r="C30" s="21" t="s">
        <v>291</v>
      </c>
      <c r="D30" s="118" t="s">
        <v>70</v>
      </c>
      <c r="E30" s="118" t="s">
        <v>99</v>
      </c>
      <c r="F30" s="118" t="s">
        <v>100</v>
      </c>
      <c r="G30" s="118" t="s">
        <v>283</v>
      </c>
      <c r="H30" s="118" t="s">
        <v>284</v>
      </c>
      <c r="I30" s="23">
        <v>60000</v>
      </c>
      <c r="J30" s="23"/>
      <c r="K30" s="23"/>
      <c r="L30" s="23"/>
      <c r="M30" s="23"/>
      <c r="N30" s="23"/>
      <c r="O30" s="23"/>
      <c r="P30" s="23"/>
      <c r="Q30" s="23"/>
      <c r="R30" s="23">
        <v>60000</v>
      </c>
      <c r="S30" s="23">
        <v>60000</v>
      </c>
      <c r="T30" s="23"/>
      <c r="U30" s="23"/>
      <c r="V30" s="23"/>
      <c r="W30" s="23"/>
    </row>
    <row r="31" ht="18.75" customHeight="1" spans="1:23">
      <c r="A31" s="118" t="s">
        <v>271</v>
      </c>
      <c r="B31" s="118" t="s">
        <v>292</v>
      </c>
      <c r="C31" s="21" t="s">
        <v>291</v>
      </c>
      <c r="D31" s="118" t="s">
        <v>70</v>
      </c>
      <c r="E31" s="118" t="s">
        <v>99</v>
      </c>
      <c r="F31" s="118" t="s">
        <v>100</v>
      </c>
      <c r="G31" s="118" t="s">
        <v>299</v>
      </c>
      <c r="H31" s="118" t="s">
        <v>175</v>
      </c>
      <c r="I31" s="23">
        <v>10000</v>
      </c>
      <c r="J31" s="23"/>
      <c r="K31" s="23"/>
      <c r="L31" s="23"/>
      <c r="M31" s="23"/>
      <c r="N31" s="23"/>
      <c r="O31" s="23"/>
      <c r="P31" s="23"/>
      <c r="Q31" s="23"/>
      <c r="R31" s="23">
        <v>10000</v>
      </c>
      <c r="S31" s="23">
        <v>10000</v>
      </c>
      <c r="T31" s="23"/>
      <c r="U31" s="23"/>
      <c r="V31" s="23"/>
      <c r="W31" s="23"/>
    </row>
    <row r="32" ht="18.75" customHeight="1" spans="1:23">
      <c r="A32" s="118" t="s">
        <v>271</v>
      </c>
      <c r="B32" s="118" t="s">
        <v>292</v>
      </c>
      <c r="C32" s="21" t="s">
        <v>291</v>
      </c>
      <c r="D32" s="118" t="s">
        <v>70</v>
      </c>
      <c r="E32" s="118" t="s">
        <v>99</v>
      </c>
      <c r="F32" s="118" t="s">
        <v>100</v>
      </c>
      <c r="G32" s="118" t="s">
        <v>285</v>
      </c>
      <c r="H32" s="118" t="s">
        <v>286</v>
      </c>
      <c r="I32" s="23">
        <v>253938.08</v>
      </c>
      <c r="J32" s="23"/>
      <c r="K32" s="23"/>
      <c r="L32" s="23"/>
      <c r="M32" s="23"/>
      <c r="N32" s="23"/>
      <c r="O32" s="23"/>
      <c r="P32" s="23"/>
      <c r="Q32" s="23"/>
      <c r="R32" s="23">
        <v>253938.08</v>
      </c>
      <c r="S32" s="23">
        <v>253938.08</v>
      </c>
      <c r="T32" s="23"/>
      <c r="U32" s="23"/>
      <c r="V32" s="23"/>
      <c r="W32" s="23"/>
    </row>
    <row r="33" ht="18.75" customHeight="1" spans="1:23">
      <c r="A33" s="118" t="s">
        <v>271</v>
      </c>
      <c r="B33" s="118" t="s">
        <v>292</v>
      </c>
      <c r="C33" s="21" t="s">
        <v>291</v>
      </c>
      <c r="D33" s="118" t="s">
        <v>70</v>
      </c>
      <c r="E33" s="118" t="s">
        <v>99</v>
      </c>
      <c r="F33" s="118" t="s">
        <v>100</v>
      </c>
      <c r="G33" s="118" t="s">
        <v>279</v>
      </c>
      <c r="H33" s="118" t="s">
        <v>280</v>
      </c>
      <c r="I33" s="23">
        <v>273100</v>
      </c>
      <c r="J33" s="23"/>
      <c r="K33" s="23"/>
      <c r="L33" s="23"/>
      <c r="M33" s="23"/>
      <c r="N33" s="23"/>
      <c r="O33" s="23"/>
      <c r="P33" s="23"/>
      <c r="Q33" s="23"/>
      <c r="R33" s="23">
        <v>273100</v>
      </c>
      <c r="S33" s="23">
        <v>273100</v>
      </c>
      <c r="T33" s="23"/>
      <c r="U33" s="23"/>
      <c r="V33" s="23"/>
      <c r="W33" s="23"/>
    </row>
    <row r="34" ht="18.75" customHeight="1" spans="1:23">
      <c r="A34" s="118" t="s">
        <v>271</v>
      </c>
      <c r="B34" s="118" t="s">
        <v>292</v>
      </c>
      <c r="C34" s="21" t="s">
        <v>291</v>
      </c>
      <c r="D34" s="118" t="s">
        <v>70</v>
      </c>
      <c r="E34" s="118" t="s">
        <v>99</v>
      </c>
      <c r="F34" s="118" t="s">
        <v>100</v>
      </c>
      <c r="G34" s="118" t="s">
        <v>287</v>
      </c>
      <c r="H34" s="118" t="s">
        <v>288</v>
      </c>
      <c r="I34" s="23">
        <v>33700</v>
      </c>
      <c r="J34" s="23"/>
      <c r="K34" s="23"/>
      <c r="L34" s="23"/>
      <c r="M34" s="23"/>
      <c r="N34" s="23"/>
      <c r="O34" s="23"/>
      <c r="P34" s="23"/>
      <c r="Q34" s="23"/>
      <c r="R34" s="23">
        <v>33700</v>
      </c>
      <c r="S34" s="23">
        <v>33700</v>
      </c>
      <c r="T34" s="23"/>
      <c r="U34" s="23"/>
      <c r="V34" s="23"/>
      <c r="W34" s="23"/>
    </row>
    <row r="35" ht="18.75" customHeight="1" spans="1:23">
      <c r="A35" s="118" t="s">
        <v>271</v>
      </c>
      <c r="B35" s="118" t="s">
        <v>292</v>
      </c>
      <c r="C35" s="21" t="s">
        <v>291</v>
      </c>
      <c r="D35" s="118" t="s">
        <v>70</v>
      </c>
      <c r="E35" s="118" t="s">
        <v>99</v>
      </c>
      <c r="F35" s="118" t="s">
        <v>100</v>
      </c>
      <c r="G35" s="118" t="s">
        <v>300</v>
      </c>
      <c r="H35" s="118" t="s">
        <v>301</v>
      </c>
      <c r="I35" s="23">
        <v>40000</v>
      </c>
      <c r="J35" s="23"/>
      <c r="K35" s="23"/>
      <c r="L35" s="23"/>
      <c r="M35" s="23"/>
      <c r="N35" s="23"/>
      <c r="O35" s="23"/>
      <c r="P35" s="23"/>
      <c r="Q35" s="23"/>
      <c r="R35" s="23">
        <v>40000</v>
      </c>
      <c r="S35" s="23">
        <v>40000</v>
      </c>
      <c r="T35" s="23"/>
      <c r="U35" s="23"/>
      <c r="V35" s="23"/>
      <c r="W35" s="23"/>
    </row>
    <row r="36" ht="18.75" customHeight="1" spans="1:23">
      <c r="A36" s="24"/>
      <c r="B36" s="24"/>
      <c r="C36" s="21" t="s">
        <v>302</v>
      </c>
      <c r="D36" s="24"/>
      <c r="E36" s="24"/>
      <c r="F36" s="24"/>
      <c r="G36" s="24"/>
      <c r="H36" s="24"/>
      <c r="I36" s="23">
        <v>1090000</v>
      </c>
      <c r="J36" s="23"/>
      <c r="K36" s="23"/>
      <c r="L36" s="23"/>
      <c r="M36" s="23"/>
      <c r="N36" s="23"/>
      <c r="O36" s="23"/>
      <c r="P36" s="23"/>
      <c r="Q36" s="23"/>
      <c r="R36" s="23">
        <v>1090000</v>
      </c>
      <c r="S36" s="23">
        <v>1090000</v>
      </c>
      <c r="T36" s="23"/>
      <c r="U36" s="23"/>
      <c r="V36" s="23"/>
      <c r="W36" s="23"/>
    </row>
    <row r="37" ht="18.75" customHeight="1" spans="1:23">
      <c r="A37" s="118" t="s">
        <v>271</v>
      </c>
      <c r="B37" s="118" t="s">
        <v>303</v>
      </c>
      <c r="C37" s="21" t="s">
        <v>302</v>
      </c>
      <c r="D37" s="118" t="s">
        <v>70</v>
      </c>
      <c r="E37" s="118" t="s">
        <v>99</v>
      </c>
      <c r="F37" s="118" t="s">
        <v>100</v>
      </c>
      <c r="G37" s="118" t="s">
        <v>283</v>
      </c>
      <c r="H37" s="118" t="s">
        <v>284</v>
      </c>
      <c r="I37" s="23">
        <v>200000</v>
      </c>
      <c r="J37" s="23"/>
      <c r="K37" s="23"/>
      <c r="L37" s="23"/>
      <c r="M37" s="23"/>
      <c r="N37" s="23"/>
      <c r="O37" s="23"/>
      <c r="P37" s="23"/>
      <c r="Q37" s="23"/>
      <c r="R37" s="23">
        <v>200000</v>
      </c>
      <c r="S37" s="23">
        <v>200000</v>
      </c>
      <c r="T37" s="23"/>
      <c r="U37" s="23"/>
      <c r="V37" s="23"/>
      <c r="W37" s="23"/>
    </row>
    <row r="38" ht="18.75" customHeight="1" spans="1:23">
      <c r="A38" s="118" t="s">
        <v>271</v>
      </c>
      <c r="B38" s="118" t="s">
        <v>303</v>
      </c>
      <c r="C38" s="21" t="s">
        <v>302</v>
      </c>
      <c r="D38" s="118" t="s">
        <v>70</v>
      </c>
      <c r="E38" s="118" t="s">
        <v>99</v>
      </c>
      <c r="F38" s="118" t="s">
        <v>100</v>
      </c>
      <c r="G38" s="118" t="s">
        <v>285</v>
      </c>
      <c r="H38" s="118" t="s">
        <v>286</v>
      </c>
      <c r="I38" s="23">
        <v>480000</v>
      </c>
      <c r="J38" s="23"/>
      <c r="K38" s="23"/>
      <c r="L38" s="23"/>
      <c r="M38" s="23"/>
      <c r="N38" s="23"/>
      <c r="O38" s="23"/>
      <c r="P38" s="23"/>
      <c r="Q38" s="23"/>
      <c r="R38" s="23">
        <v>480000</v>
      </c>
      <c r="S38" s="23">
        <v>480000</v>
      </c>
      <c r="T38" s="23"/>
      <c r="U38" s="23"/>
      <c r="V38" s="23"/>
      <c r="W38" s="23"/>
    </row>
    <row r="39" ht="18.75" customHeight="1" spans="1:23">
      <c r="A39" s="118" t="s">
        <v>271</v>
      </c>
      <c r="B39" s="118" t="s">
        <v>303</v>
      </c>
      <c r="C39" s="21" t="s">
        <v>302</v>
      </c>
      <c r="D39" s="118" t="s">
        <v>70</v>
      </c>
      <c r="E39" s="118" t="s">
        <v>99</v>
      </c>
      <c r="F39" s="118" t="s">
        <v>100</v>
      </c>
      <c r="G39" s="118" t="s">
        <v>279</v>
      </c>
      <c r="H39" s="118" t="s">
        <v>280</v>
      </c>
      <c r="I39" s="23">
        <v>200000</v>
      </c>
      <c r="J39" s="23"/>
      <c r="K39" s="23"/>
      <c r="L39" s="23"/>
      <c r="M39" s="23"/>
      <c r="N39" s="23"/>
      <c r="O39" s="23"/>
      <c r="P39" s="23"/>
      <c r="Q39" s="23"/>
      <c r="R39" s="23">
        <v>200000</v>
      </c>
      <c r="S39" s="23">
        <v>200000</v>
      </c>
      <c r="T39" s="23"/>
      <c r="U39" s="23"/>
      <c r="V39" s="23"/>
      <c r="W39" s="23"/>
    </row>
    <row r="40" ht="18.75" customHeight="1" spans="1:23">
      <c r="A40" s="118" t="s">
        <v>271</v>
      </c>
      <c r="B40" s="118" t="s">
        <v>303</v>
      </c>
      <c r="C40" s="21" t="s">
        <v>302</v>
      </c>
      <c r="D40" s="118" t="s">
        <v>70</v>
      </c>
      <c r="E40" s="118" t="s">
        <v>99</v>
      </c>
      <c r="F40" s="118" t="s">
        <v>100</v>
      </c>
      <c r="G40" s="118" t="s">
        <v>289</v>
      </c>
      <c r="H40" s="118" t="s">
        <v>290</v>
      </c>
      <c r="I40" s="23">
        <v>210000</v>
      </c>
      <c r="J40" s="23"/>
      <c r="K40" s="23"/>
      <c r="L40" s="23"/>
      <c r="M40" s="23"/>
      <c r="N40" s="23"/>
      <c r="O40" s="23"/>
      <c r="P40" s="23"/>
      <c r="Q40" s="23"/>
      <c r="R40" s="23">
        <v>210000</v>
      </c>
      <c r="S40" s="23">
        <v>210000</v>
      </c>
      <c r="T40" s="23"/>
      <c r="U40" s="23"/>
      <c r="V40" s="23"/>
      <c r="W40" s="23"/>
    </row>
    <row r="41" ht="18.75" customHeight="1" spans="1:23">
      <c r="A41" s="24"/>
      <c r="B41" s="24"/>
      <c r="C41" s="21" t="s">
        <v>304</v>
      </c>
      <c r="D41" s="24"/>
      <c r="E41" s="24"/>
      <c r="F41" s="24"/>
      <c r="G41" s="24"/>
      <c r="H41" s="24"/>
      <c r="I41" s="23">
        <v>11808</v>
      </c>
      <c r="J41" s="23"/>
      <c r="K41" s="23"/>
      <c r="L41" s="23"/>
      <c r="M41" s="23"/>
      <c r="N41" s="23"/>
      <c r="O41" s="23"/>
      <c r="P41" s="23"/>
      <c r="Q41" s="23"/>
      <c r="R41" s="23">
        <v>11808</v>
      </c>
      <c r="S41" s="23"/>
      <c r="T41" s="23"/>
      <c r="U41" s="23"/>
      <c r="V41" s="23"/>
      <c r="W41" s="23">
        <v>11808</v>
      </c>
    </row>
    <row r="42" ht="18.75" customHeight="1" spans="1:23">
      <c r="A42" s="118" t="s">
        <v>271</v>
      </c>
      <c r="B42" s="118" t="s">
        <v>305</v>
      </c>
      <c r="C42" s="21" t="s">
        <v>304</v>
      </c>
      <c r="D42" s="118" t="s">
        <v>70</v>
      </c>
      <c r="E42" s="118" t="s">
        <v>105</v>
      </c>
      <c r="F42" s="118" t="s">
        <v>106</v>
      </c>
      <c r="G42" s="118" t="s">
        <v>279</v>
      </c>
      <c r="H42" s="118" t="s">
        <v>280</v>
      </c>
      <c r="I42" s="23">
        <v>5000</v>
      </c>
      <c r="J42" s="23"/>
      <c r="K42" s="23"/>
      <c r="L42" s="23"/>
      <c r="M42" s="23"/>
      <c r="N42" s="23"/>
      <c r="O42" s="23"/>
      <c r="P42" s="23"/>
      <c r="Q42" s="23"/>
      <c r="R42" s="23">
        <v>5000</v>
      </c>
      <c r="S42" s="23"/>
      <c r="T42" s="23"/>
      <c r="U42" s="23"/>
      <c r="V42" s="23"/>
      <c r="W42" s="23">
        <v>5000</v>
      </c>
    </row>
    <row r="43" ht="18.75" customHeight="1" spans="1:23">
      <c r="A43" s="118" t="s">
        <v>271</v>
      </c>
      <c r="B43" s="118" t="s">
        <v>305</v>
      </c>
      <c r="C43" s="21" t="s">
        <v>304</v>
      </c>
      <c r="D43" s="118" t="s">
        <v>70</v>
      </c>
      <c r="E43" s="118" t="s">
        <v>105</v>
      </c>
      <c r="F43" s="118" t="s">
        <v>106</v>
      </c>
      <c r="G43" s="118" t="s">
        <v>287</v>
      </c>
      <c r="H43" s="118" t="s">
        <v>288</v>
      </c>
      <c r="I43" s="23">
        <v>6808</v>
      </c>
      <c r="J43" s="23"/>
      <c r="K43" s="23"/>
      <c r="L43" s="23"/>
      <c r="M43" s="23"/>
      <c r="N43" s="23"/>
      <c r="O43" s="23"/>
      <c r="P43" s="23"/>
      <c r="Q43" s="23"/>
      <c r="R43" s="23">
        <v>6808</v>
      </c>
      <c r="S43" s="23"/>
      <c r="T43" s="23"/>
      <c r="U43" s="23"/>
      <c r="V43" s="23"/>
      <c r="W43" s="23">
        <v>6808</v>
      </c>
    </row>
    <row r="44" ht="18.75" customHeight="1" spans="1:23">
      <c r="A44" s="34" t="s">
        <v>122</v>
      </c>
      <c r="B44" s="35"/>
      <c r="C44" s="35"/>
      <c r="D44" s="35"/>
      <c r="E44" s="35"/>
      <c r="F44" s="35"/>
      <c r="G44" s="35"/>
      <c r="H44" s="36"/>
      <c r="I44" s="23">
        <v>2466266.08</v>
      </c>
      <c r="J44" s="23">
        <v>3400</v>
      </c>
      <c r="K44" s="23">
        <v>3400</v>
      </c>
      <c r="L44" s="23"/>
      <c r="M44" s="23"/>
      <c r="N44" s="23"/>
      <c r="O44" s="23"/>
      <c r="P44" s="23"/>
      <c r="Q44" s="23"/>
      <c r="R44" s="23">
        <v>2462866.08</v>
      </c>
      <c r="S44" s="23">
        <v>1841058.08</v>
      </c>
      <c r="T44" s="23"/>
      <c r="U44" s="23"/>
      <c r="V44" s="23"/>
      <c r="W44" s="23">
        <v>621808</v>
      </c>
    </row>
  </sheetData>
  <mergeCells count="28">
    <mergeCell ref="A2:W2"/>
    <mergeCell ref="A3:H3"/>
    <mergeCell ref="J4:M4"/>
    <mergeCell ref="N4:P4"/>
    <mergeCell ref="R4:W4"/>
    <mergeCell ref="A44:H4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55"/>
  <sheetViews>
    <sheetView showZeros="0" topLeftCell="A35" workbookViewId="0">
      <selection activeCell="A1" sqref="A1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ht="15" customHeight="1" spans="10:10">
      <c r="J1" s="85" t="s">
        <v>306</v>
      </c>
    </row>
    <row r="2" ht="36.75" customHeight="1" spans="1:10">
      <c r="A2" s="5" t="str">
        <f>"2025"&amp;"年部门项目支出绩效目标表"</f>
        <v>2025年部门项目支出绩效目标表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"单位名称："&amp;"耿马傣族佤族自治县四排山乡卫生院"</f>
        <v>单位名称：耿马傣族佤族自治县四排山乡卫生院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307</v>
      </c>
      <c r="B4" s="46" t="s">
        <v>308</v>
      </c>
      <c r="C4" s="46" t="s">
        <v>309</v>
      </c>
      <c r="D4" s="46" t="s">
        <v>310</v>
      </c>
      <c r="E4" s="46" t="s">
        <v>311</v>
      </c>
      <c r="F4" s="52" t="s">
        <v>312</v>
      </c>
      <c r="G4" s="46" t="s">
        <v>313</v>
      </c>
      <c r="H4" s="52" t="s">
        <v>314</v>
      </c>
      <c r="I4" s="52" t="s">
        <v>315</v>
      </c>
      <c r="J4" s="46" t="s">
        <v>316</v>
      </c>
    </row>
    <row r="5" ht="18.75" customHeight="1" spans="1:10">
      <c r="A5" s="115">
        <v>1</v>
      </c>
      <c r="B5" s="115">
        <v>2</v>
      </c>
      <c r="C5" s="115">
        <v>3</v>
      </c>
      <c r="D5" s="115">
        <v>4</v>
      </c>
      <c r="E5" s="115">
        <v>5</v>
      </c>
      <c r="F5" s="115">
        <v>6</v>
      </c>
      <c r="G5" s="115">
        <v>7</v>
      </c>
      <c r="H5" s="115">
        <v>8</v>
      </c>
      <c r="I5" s="115">
        <v>9</v>
      </c>
      <c r="J5" s="115">
        <v>10</v>
      </c>
    </row>
    <row r="6" ht="18.75" customHeight="1" spans="1:10">
      <c r="A6" s="33" t="s">
        <v>70</v>
      </c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0" t="s">
        <v>273</v>
      </c>
      <c r="B7" s="21" t="s">
        <v>317</v>
      </c>
      <c r="C7" s="21" t="s">
        <v>318</v>
      </c>
      <c r="D7" s="21" t="s">
        <v>319</v>
      </c>
      <c r="E7" s="33" t="s">
        <v>320</v>
      </c>
      <c r="F7" s="21" t="s">
        <v>321</v>
      </c>
      <c r="G7" s="33" t="s">
        <v>322</v>
      </c>
      <c r="H7" s="21" t="s">
        <v>323</v>
      </c>
      <c r="I7" s="21" t="s">
        <v>324</v>
      </c>
      <c r="J7" s="33" t="s">
        <v>325</v>
      </c>
    </row>
    <row r="8" ht="18.75" customHeight="1" spans="1:10">
      <c r="A8" s="210" t="s">
        <v>273</v>
      </c>
      <c r="B8" s="21" t="s">
        <v>317</v>
      </c>
      <c r="C8" s="21" t="s">
        <v>318</v>
      </c>
      <c r="D8" s="21" t="s">
        <v>319</v>
      </c>
      <c r="E8" s="33" t="s">
        <v>326</v>
      </c>
      <c r="F8" s="21" t="s">
        <v>321</v>
      </c>
      <c r="G8" s="33" t="s">
        <v>327</v>
      </c>
      <c r="H8" s="21" t="s">
        <v>323</v>
      </c>
      <c r="I8" s="21" t="s">
        <v>324</v>
      </c>
      <c r="J8" s="33" t="s">
        <v>326</v>
      </c>
    </row>
    <row r="9" ht="18.75" customHeight="1" spans="1:10">
      <c r="A9" s="210" t="s">
        <v>273</v>
      </c>
      <c r="B9" s="21" t="s">
        <v>317</v>
      </c>
      <c r="C9" s="21" t="s">
        <v>318</v>
      </c>
      <c r="D9" s="21" t="s">
        <v>319</v>
      </c>
      <c r="E9" s="33" t="s">
        <v>328</v>
      </c>
      <c r="F9" s="21" t="s">
        <v>321</v>
      </c>
      <c r="G9" s="33" t="s">
        <v>327</v>
      </c>
      <c r="H9" s="21" t="s">
        <v>323</v>
      </c>
      <c r="I9" s="21" t="s">
        <v>324</v>
      </c>
      <c r="J9" s="33" t="s">
        <v>328</v>
      </c>
    </row>
    <row r="10" ht="18.75" customHeight="1" spans="1:10">
      <c r="A10" s="210" t="s">
        <v>273</v>
      </c>
      <c r="B10" s="21" t="s">
        <v>317</v>
      </c>
      <c r="C10" s="21" t="s">
        <v>318</v>
      </c>
      <c r="D10" s="21" t="s">
        <v>329</v>
      </c>
      <c r="E10" s="33" t="s">
        <v>330</v>
      </c>
      <c r="F10" s="21" t="s">
        <v>321</v>
      </c>
      <c r="G10" s="33" t="s">
        <v>331</v>
      </c>
      <c r="H10" s="21" t="s">
        <v>332</v>
      </c>
      <c r="I10" s="21" t="s">
        <v>324</v>
      </c>
      <c r="J10" s="33" t="s">
        <v>330</v>
      </c>
    </row>
    <row r="11" ht="18.75" customHeight="1" spans="1:10">
      <c r="A11" s="210" t="s">
        <v>273</v>
      </c>
      <c r="B11" s="21" t="s">
        <v>317</v>
      </c>
      <c r="C11" s="21" t="s">
        <v>318</v>
      </c>
      <c r="D11" s="21" t="s">
        <v>329</v>
      </c>
      <c r="E11" s="33" t="s">
        <v>333</v>
      </c>
      <c r="F11" s="21" t="s">
        <v>334</v>
      </c>
      <c r="G11" s="33" t="s">
        <v>335</v>
      </c>
      <c r="H11" s="21" t="s">
        <v>332</v>
      </c>
      <c r="I11" s="21" t="s">
        <v>324</v>
      </c>
      <c r="J11" s="33" t="s">
        <v>333</v>
      </c>
    </row>
    <row r="12" ht="18.75" customHeight="1" spans="1:10">
      <c r="A12" s="210" t="s">
        <v>273</v>
      </c>
      <c r="B12" s="21" t="s">
        <v>317</v>
      </c>
      <c r="C12" s="21" t="s">
        <v>336</v>
      </c>
      <c r="D12" s="21" t="s">
        <v>337</v>
      </c>
      <c r="E12" s="33" t="s">
        <v>338</v>
      </c>
      <c r="F12" s="21" t="s">
        <v>339</v>
      </c>
      <c r="G12" s="33" t="s">
        <v>340</v>
      </c>
      <c r="H12" s="21" t="s">
        <v>341</v>
      </c>
      <c r="I12" s="21" t="s">
        <v>324</v>
      </c>
      <c r="J12" s="33" t="s">
        <v>338</v>
      </c>
    </row>
    <row r="13" ht="18.75" customHeight="1" spans="1:10">
      <c r="A13" s="210" t="s">
        <v>273</v>
      </c>
      <c r="B13" s="21" t="s">
        <v>317</v>
      </c>
      <c r="C13" s="21" t="s">
        <v>336</v>
      </c>
      <c r="D13" s="21" t="s">
        <v>342</v>
      </c>
      <c r="E13" s="33" t="s">
        <v>343</v>
      </c>
      <c r="F13" s="21" t="s">
        <v>334</v>
      </c>
      <c r="G13" s="33" t="s">
        <v>344</v>
      </c>
      <c r="H13" s="21" t="s">
        <v>345</v>
      </c>
      <c r="I13" s="21" t="s">
        <v>324</v>
      </c>
      <c r="J13" s="33" t="s">
        <v>343</v>
      </c>
    </row>
    <row r="14" ht="18.75" customHeight="1" spans="1:10">
      <c r="A14" s="210" t="s">
        <v>273</v>
      </c>
      <c r="B14" s="21" t="s">
        <v>317</v>
      </c>
      <c r="C14" s="21" t="s">
        <v>346</v>
      </c>
      <c r="D14" s="21" t="s">
        <v>347</v>
      </c>
      <c r="E14" s="33" t="s">
        <v>348</v>
      </c>
      <c r="F14" s="21" t="s">
        <v>334</v>
      </c>
      <c r="G14" s="33" t="s">
        <v>349</v>
      </c>
      <c r="H14" s="21" t="s">
        <v>332</v>
      </c>
      <c r="I14" s="21" t="s">
        <v>324</v>
      </c>
      <c r="J14" s="33" t="s">
        <v>348</v>
      </c>
    </row>
    <row r="15" ht="18.75" customHeight="1" spans="1:10">
      <c r="A15" s="210" t="s">
        <v>304</v>
      </c>
      <c r="B15" s="21" t="s">
        <v>350</v>
      </c>
      <c r="C15" s="21" t="s">
        <v>318</v>
      </c>
      <c r="D15" s="21" t="s">
        <v>319</v>
      </c>
      <c r="E15" s="33" t="s">
        <v>351</v>
      </c>
      <c r="F15" s="21" t="s">
        <v>334</v>
      </c>
      <c r="G15" s="33" t="s">
        <v>349</v>
      </c>
      <c r="H15" s="21" t="s">
        <v>332</v>
      </c>
      <c r="I15" s="21" t="s">
        <v>352</v>
      </c>
      <c r="J15" s="33" t="s">
        <v>353</v>
      </c>
    </row>
    <row r="16" ht="18.75" customHeight="1" spans="1:10">
      <c r="A16" s="210" t="s">
        <v>304</v>
      </c>
      <c r="B16" s="21" t="s">
        <v>350</v>
      </c>
      <c r="C16" s="21" t="s">
        <v>318</v>
      </c>
      <c r="D16" s="21" t="s">
        <v>319</v>
      </c>
      <c r="E16" s="33" t="s">
        <v>354</v>
      </c>
      <c r="F16" s="21" t="s">
        <v>334</v>
      </c>
      <c r="G16" s="33" t="s">
        <v>349</v>
      </c>
      <c r="H16" s="21" t="s">
        <v>332</v>
      </c>
      <c r="I16" s="21" t="s">
        <v>352</v>
      </c>
      <c r="J16" s="33" t="s">
        <v>353</v>
      </c>
    </row>
    <row r="17" ht="18.75" customHeight="1" spans="1:10">
      <c r="A17" s="210" t="s">
        <v>304</v>
      </c>
      <c r="B17" s="21" t="s">
        <v>350</v>
      </c>
      <c r="C17" s="21" t="s">
        <v>318</v>
      </c>
      <c r="D17" s="21" t="s">
        <v>329</v>
      </c>
      <c r="E17" s="33" t="s">
        <v>355</v>
      </c>
      <c r="F17" s="21" t="s">
        <v>334</v>
      </c>
      <c r="G17" s="33" t="s">
        <v>349</v>
      </c>
      <c r="H17" s="21" t="s">
        <v>332</v>
      </c>
      <c r="I17" s="21" t="s">
        <v>352</v>
      </c>
      <c r="J17" s="33" t="s">
        <v>353</v>
      </c>
    </row>
    <row r="18" ht="18.75" customHeight="1" spans="1:10">
      <c r="A18" s="210" t="s">
        <v>304</v>
      </c>
      <c r="B18" s="21" t="s">
        <v>350</v>
      </c>
      <c r="C18" s="21" t="s">
        <v>336</v>
      </c>
      <c r="D18" s="21" t="s">
        <v>356</v>
      </c>
      <c r="E18" s="33" t="s">
        <v>357</v>
      </c>
      <c r="F18" s="21" t="s">
        <v>334</v>
      </c>
      <c r="G18" s="33" t="s">
        <v>335</v>
      </c>
      <c r="H18" s="21" t="s">
        <v>332</v>
      </c>
      <c r="I18" s="21" t="s">
        <v>352</v>
      </c>
      <c r="J18" s="33" t="s">
        <v>353</v>
      </c>
    </row>
    <row r="19" ht="18.75" customHeight="1" spans="1:10">
      <c r="A19" s="210" t="s">
        <v>304</v>
      </c>
      <c r="B19" s="21" t="s">
        <v>350</v>
      </c>
      <c r="C19" s="21" t="s">
        <v>336</v>
      </c>
      <c r="D19" s="21" t="s">
        <v>356</v>
      </c>
      <c r="E19" s="33" t="s">
        <v>358</v>
      </c>
      <c r="F19" s="21" t="s">
        <v>321</v>
      </c>
      <c r="G19" s="33" t="s">
        <v>331</v>
      </c>
      <c r="H19" s="21" t="s">
        <v>332</v>
      </c>
      <c r="I19" s="21" t="s">
        <v>352</v>
      </c>
      <c r="J19" s="33" t="s">
        <v>353</v>
      </c>
    </row>
    <row r="20" ht="18.75" customHeight="1" spans="1:10">
      <c r="A20" s="210" t="s">
        <v>304</v>
      </c>
      <c r="B20" s="21" t="s">
        <v>350</v>
      </c>
      <c r="C20" s="21" t="s">
        <v>346</v>
      </c>
      <c r="D20" s="21" t="s">
        <v>347</v>
      </c>
      <c r="E20" s="33" t="s">
        <v>359</v>
      </c>
      <c r="F20" s="21" t="s">
        <v>334</v>
      </c>
      <c r="G20" s="33" t="s">
        <v>349</v>
      </c>
      <c r="H20" s="21" t="s">
        <v>332</v>
      </c>
      <c r="I20" s="21" t="s">
        <v>352</v>
      </c>
      <c r="J20" s="33" t="s">
        <v>353</v>
      </c>
    </row>
    <row r="21" ht="18.75" customHeight="1" spans="1:10">
      <c r="A21" s="210" t="s">
        <v>281</v>
      </c>
      <c r="B21" s="21" t="s">
        <v>360</v>
      </c>
      <c r="C21" s="21" t="s">
        <v>318</v>
      </c>
      <c r="D21" s="21" t="s">
        <v>319</v>
      </c>
      <c r="E21" s="33" t="s">
        <v>361</v>
      </c>
      <c r="F21" s="21" t="s">
        <v>334</v>
      </c>
      <c r="G21" s="33" t="s">
        <v>362</v>
      </c>
      <c r="H21" s="21" t="s">
        <v>363</v>
      </c>
      <c r="I21" s="21" t="s">
        <v>324</v>
      </c>
      <c r="J21" s="33" t="s">
        <v>353</v>
      </c>
    </row>
    <row r="22" ht="18.75" customHeight="1" spans="1:10">
      <c r="A22" s="210" t="s">
        <v>281</v>
      </c>
      <c r="B22" s="21" t="s">
        <v>360</v>
      </c>
      <c r="C22" s="21" t="s">
        <v>318</v>
      </c>
      <c r="D22" s="21" t="s">
        <v>329</v>
      </c>
      <c r="E22" s="33" t="s">
        <v>364</v>
      </c>
      <c r="F22" s="21" t="s">
        <v>321</v>
      </c>
      <c r="G22" s="33" t="s">
        <v>331</v>
      </c>
      <c r="H22" s="21" t="s">
        <v>332</v>
      </c>
      <c r="I22" s="21" t="s">
        <v>352</v>
      </c>
      <c r="J22" s="33" t="s">
        <v>353</v>
      </c>
    </row>
    <row r="23" ht="18.75" customHeight="1" spans="1:10">
      <c r="A23" s="210" t="s">
        <v>281</v>
      </c>
      <c r="B23" s="21" t="s">
        <v>360</v>
      </c>
      <c r="C23" s="21" t="s">
        <v>318</v>
      </c>
      <c r="D23" s="21" t="s">
        <v>329</v>
      </c>
      <c r="E23" s="33" t="s">
        <v>365</v>
      </c>
      <c r="F23" s="21" t="s">
        <v>321</v>
      </c>
      <c r="G23" s="33" t="s">
        <v>331</v>
      </c>
      <c r="H23" s="21" t="s">
        <v>332</v>
      </c>
      <c r="I23" s="21" t="s">
        <v>352</v>
      </c>
      <c r="J23" s="33" t="s">
        <v>353</v>
      </c>
    </row>
    <row r="24" ht="18.75" customHeight="1" spans="1:10">
      <c r="A24" s="210" t="s">
        <v>281</v>
      </c>
      <c r="B24" s="21" t="s">
        <v>360</v>
      </c>
      <c r="C24" s="21" t="s">
        <v>336</v>
      </c>
      <c r="D24" s="21" t="s">
        <v>356</v>
      </c>
      <c r="E24" s="33" t="s">
        <v>366</v>
      </c>
      <c r="F24" s="21" t="s">
        <v>321</v>
      </c>
      <c r="G24" s="33" t="s">
        <v>367</v>
      </c>
      <c r="H24" s="21" t="s">
        <v>345</v>
      </c>
      <c r="I24" s="21" t="s">
        <v>352</v>
      </c>
      <c r="J24" s="33" t="s">
        <v>353</v>
      </c>
    </row>
    <row r="25" ht="18.75" customHeight="1" spans="1:10">
      <c r="A25" s="210" t="s">
        <v>281</v>
      </c>
      <c r="B25" s="21" t="s">
        <v>360</v>
      </c>
      <c r="C25" s="21" t="s">
        <v>336</v>
      </c>
      <c r="D25" s="21" t="s">
        <v>356</v>
      </c>
      <c r="E25" s="33" t="s">
        <v>368</v>
      </c>
      <c r="F25" s="21" t="s">
        <v>321</v>
      </c>
      <c r="G25" s="33" t="s">
        <v>369</v>
      </c>
      <c r="H25" s="21" t="s">
        <v>345</v>
      </c>
      <c r="I25" s="21" t="s">
        <v>352</v>
      </c>
      <c r="J25" s="33" t="s">
        <v>353</v>
      </c>
    </row>
    <row r="26" ht="18.75" customHeight="1" spans="1:10">
      <c r="A26" s="210" t="s">
        <v>281</v>
      </c>
      <c r="B26" s="21" t="s">
        <v>360</v>
      </c>
      <c r="C26" s="21" t="s">
        <v>346</v>
      </c>
      <c r="D26" s="21" t="s">
        <v>347</v>
      </c>
      <c r="E26" s="33" t="s">
        <v>370</v>
      </c>
      <c r="F26" s="21" t="s">
        <v>334</v>
      </c>
      <c r="G26" s="33" t="s">
        <v>349</v>
      </c>
      <c r="H26" s="21" t="s">
        <v>332</v>
      </c>
      <c r="I26" s="21" t="s">
        <v>352</v>
      </c>
      <c r="J26" s="33" t="s">
        <v>353</v>
      </c>
    </row>
    <row r="27" ht="18.75" customHeight="1" spans="1:10">
      <c r="A27" s="210" t="s">
        <v>281</v>
      </c>
      <c r="B27" s="21" t="s">
        <v>360</v>
      </c>
      <c r="C27" s="21" t="s">
        <v>346</v>
      </c>
      <c r="D27" s="21" t="s">
        <v>347</v>
      </c>
      <c r="E27" s="33" t="s">
        <v>371</v>
      </c>
      <c r="F27" s="21" t="s">
        <v>334</v>
      </c>
      <c r="G27" s="33" t="s">
        <v>349</v>
      </c>
      <c r="H27" s="21" t="s">
        <v>332</v>
      </c>
      <c r="I27" s="21" t="s">
        <v>352</v>
      </c>
      <c r="J27" s="33" t="s">
        <v>353</v>
      </c>
    </row>
    <row r="28" ht="18.75" customHeight="1" spans="1:10">
      <c r="A28" s="210" t="s">
        <v>291</v>
      </c>
      <c r="B28" s="21" t="s">
        <v>372</v>
      </c>
      <c r="C28" s="21" t="s">
        <v>318</v>
      </c>
      <c r="D28" s="21" t="s">
        <v>319</v>
      </c>
      <c r="E28" s="33" t="s">
        <v>373</v>
      </c>
      <c r="F28" s="21" t="s">
        <v>334</v>
      </c>
      <c r="G28" s="33" t="s">
        <v>374</v>
      </c>
      <c r="H28" s="21" t="s">
        <v>375</v>
      </c>
      <c r="I28" s="21" t="s">
        <v>324</v>
      </c>
      <c r="J28" s="33" t="s">
        <v>373</v>
      </c>
    </row>
    <row r="29" ht="18.75" customHeight="1" spans="1:10">
      <c r="A29" s="210" t="s">
        <v>291</v>
      </c>
      <c r="B29" s="21" t="s">
        <v>372</v>
      </c>
      <c r="C29" s="21" t="s">
        <v>318</v>
      </c>
      <c r="D29" s="21" t="s">
        <v>319</v>
      </c>
      <c r="E29" s="33" t="s">
        <v>376</v>
      </c>
      <c r="F29" s="21" t="s">
        <v>334</v>
      </c>
      <c r="G29" s="33" t="s">
        <v>377</v>
      </c>
      <c r="H29" s="21" t="s">
        <v>363</v>
      </c>
      <c r="I29" s="21" t="s">
        <v>324</v>
      </c>
      <c r="J29" s="33" t="s">
        <v>376</v>
      </c>
    </row>
    <row r="30" ht="18.75" customHeight="1" spans="1:10">
      <c r="A30" s="210" t="s">
        <v>291</v>
      </c>
      <c r="B30" s="21" t="s">
        <v>372</v>
      </c>
      <c r="C30" s="21" t="s">
        <v>318</v>
      </c>
      <c r="D30" s="21" t="s">
        <v>319</v>
      </c>
      <c r="E30" s="33" t="s">
        <v>378</v>
      </c>
      <c r="F30" s="21" t="s">
        <v>334</v>
      </c>
      <c r="G30" s="33" t="s">
        <v>379</v>
      </c>
      <c r="H30" s="21" t="s">
        <v>363</v>
      </c>
      <c r="I30" s="21" t="s">
        <v>324</v>
      </c>
      <c r="J30" s="33" t="s">
        <v>378</v>
      </c>
    </row>
    <row r="31" ht="18.75" customHeight="1" spans="1:10">
      <c r="A31" s="210" t="s">
        <v>291</v>
      </c>
      <c r="B31" s="21" t="s">
        <v>372</v>
      </c>
      <c r="C31" s="21" t="s">
        <v>318</v>
      </c>
      <c r="D31" s="21" t="s">
        <v>329</v>
      </c>
      <c r="E31" s="33" t="s">
        <v>364</v>
      </c>
      <c r="F31" s="21" t="s">
        <v>321</v>
      </c>
      <c r="G31" s="33" t="s">
        <v>331</v>
      </c>
      <c r="H31" s="21" t="s">
        <v>332</v>
      </c>
      <c r="I31" s="21" t="s">
        <v>324</v>
      </c>
      <c r="J31" s="33" t="s">
        <v>364</v>
      </c>
    </row>
    <row r="32" ht="18.75" customHeight="1" spans="1:10">
      <c r="A32" s="210" t="s">
        <v>291</v>
      </c>
      <c r="B32" s="21" t="s">
        <v>372</v>
      </c>
      <c r="C32" s="21" t="s">
        <v>318</v>
      </c>
      <c r="D32" s="21" t="s">
        <v>329</v>
      </c>
      <c r="E32" s="33" t="s">
        <v>365</v>
      </c>
      <c r="F32" s="21" t="s">
        <v>321</v>
      </c>
      <c r="G32" s="33" t="s">
        <v>331</v>
      </c>
      <c r="H32" s="21" t="s">
        <v>332</v>
      </c>
      <c r="I32" s="21" t="s">
        <v>324</v>
      </c>
      <c r="J32" s="33" t="s">
        <v>365</v>
      </c>
    </row>
    <row r="33" ht="18.75" customHeight="1" spans="1:10">
      <c r="A33" s="210" t="s">
        <v>291</v>
      </c>
      <c r="B33" s="21" t="s">
        <v>372</v>
      </c>
      <c r="C33" s="21" t="s">
        <v>336</v>
      </c>
      <c r="D33" s="21" t="s">
        <v>337</v>
      </c>
      <c r="E33" s="33" t="s">
        <v>380</v>
      </c>
      <c r="F33" s="21" t="s">
        <v>334</v>
      </c>
      <c r="G33" s="33" t="s">
        <v>381</v>
      </c>
      <c r="H33" s="21" t="s">
        <v>382</v>
      </c>
      <c r="I33" s="21" t="s">
        <v>324</v>
      </c>
      <c r="J33" s="33" t="s">
        <v>380</v>
      </c>
    </row>
    <row r="34" ht="18.75" customHeight="1" spans="1:10">
      <c r="A34" s="210" t="s">
        <v>291</v>
      </c>
      <c r="B34" s="21" t="s">
        <v>372</v>
      </c>
      <c r="C34" s="21" t="s">
        <v>336</v>
      </c>
      <c r="D34" s="21" t="s">
        <v>356</v>
      </c>
      <c r="E34" s="33" t="s">
        <v>368</v>
      </c>
      <c r="F34" s="21" t="s">
        <v>321</v>
      </c>
      <c r="G34" s="33" t="s">
        <v>369</v>
      </c>
      <c r="H34" s="21" t="s">
        <v>345</v>
      </c>
      <c r="I34" s="21" t="s">
        <v>352</v>
      </c>
      <c r="J34" s="33" t="s">
        <v>368</v>
      </c>
    </row>
    <row r="35" ht="18.75" customHeight="1" spans="1:10">
      <c r="A35" s="210" t="s">
        <v>291</v>
      </c>
      <c r="B35" s="21" t="s">
        <v>372</v>
      </c>
      <c r="C35" s="21" t="s">
        <v>346</v>
      </c>
      <c r="D35" s="21" t="s">
        <v>347</v>
      </c>
      <c r="E35" s="33" t="s">
        <v>383</v>
      </c>
      <c r="F35" s="21" t="s">
        <v>334</v>
      </c>
      <c r="G35" s="33" t="s">
        <v>349</v>
      </c>
      <c r="H35" s="21" t="s">
        <v>332</v>
      </c>
      <c r="I35" s="21" t="s">
        <v>324</v>
      </c>
      <c r="J35" s="33" t="s">
        <v>383</v>
      </c>
    </row>
    <row r="36" ht="18.75" customHeight="1" spans="1:10">
      <c r="A36" s="210" t="s">
        <v>291</v>
      </c>
      <c r="B36" s="21" t="s">
        <v>372</v>
      </c>
      <c r="C36" s="21" t="s">
        <v>346</v>
      </c>
      <c r="D36" s="21" t="s">
        <v>347</v>
      </c>
      <c r="E36" s="33" t="s">
        <v>384</v>
      </c>
      <c r="F36" s="21" t="s">
        <v>334</v>
      </c>
      <c r="G36" s="33" t="s">
        <v>349</v>
      </c>
      <c r="H36" s="21" t="s">
        <v>332</v>
      </c>
      <c r="I36" s="21" t="s">
        <v>324</v>
      </c>
      <c r="J36" s="33" t="s">
        <v>384</v>
      </c>
    </row>
    <row r="37" ht="18.75" customHeight="1" spans="1:10">
      <c r="A37" s="210" t="s">
        <v>291</v>
      </c>
      <c r="B37" s="21" t="s">
        <v>372</v>
      </c>
      <c r="C37" s="21" t="s">
        <v>346</v>
      </c>
      <c r="D37" s="21" t="s">
        <v>347</v>
      </c>
      <c r="E37" s="33" t="s">
        <v>385</v>
      </c>
      <c r="F37" s="21" t="s">
        <v>334</v>
      </c>
      <c r="G37" s="33" t="s">
        <v>349</v>
      </c>
      <c r="H37" s="21" t="s">
        <v>332</v>
      </c>
      <c r="I37" s="21" t="s">
        <v>324</v>
      </c>
      <c r="J37" s="33" t="s">
        <v>385</v>
      </c>
    </row>
    <row r="38" ht="18.75" customHeight="1" spans="1:10">
      <c r="A38" s="210" t="s">
        <v>277</v>
      </c>
      <c r="B38" s="21" t="s">
        <v>386</v>
      </c>
      <c r="C38" s="21" t="s">
        <v>318</v>
      </c>
      <c r="D38" s="21" t="s">
        <v>319</v>
      </c>
      <c r="E38" s="33" t="s">
        <v>387</v>
      </c>
      <c r="F38" s="21" t="s">
        <v>321</v>
      </c>
      <c r="G38" s="33" t="s">
        <v>388</v>
      </c>
      <c r="H38" s="21" t="s">
        <v>363</v>
      </c>
      <c r="I38" s="21" t="s">
        <v>324</v>
      </c>
      <c r="J38" s="33" t="s">
        <v>389</v>
      </c>
    </row>
    <row r="39" ht="18.75" customHeight="1" spans="1:10">
      <c r="A39" s="210" t="s">
        <v>277</v>
      </c>
      <c r="B39" s="21" t="s">
        <v>386</v>
      </c>
      <c r="C39" s="21" t="s">
        <v>318</v>
      </c>
      <c r="D39" s="21" t="s">
        <v>319</v>
      </c>
      <c r="E39" s="33" t="s">
        <v>390</v>
      </c>
      <c r="F39" s="21" t="s">
        <v>321</v>
      </c>
      <c r="G39" s="33" t="s">
        <v>391</v>
      </c>
      <c r="H39" s="21" t="s">
        <v>341</v>
      </c>
      <c r="I39" s="21" t="s">
        <v>324</v>
      </c>
      <c r="J39" s="33" t="s">
        <v>392</v>
      </c>
    </row>
    <row r="40" ht="18.75" customHeight="1" spans="1:10">
      <c r="A40" s="210" t="s">
        <v>277</v>
      </c>
      <c r="B40" s="21" t="s">
        <v>386</v>
      </c>
      <c r="C40" s="21" t="s">
        <v>318</v>
      </c>
      <c r="D40" s="21" t="s">
        <v>329</v>
      </c>
      <c r="E40" s="33" t="s">
        <v>393</v>
      </c>
      <c r="F40" s="21" t="s">
        <v>334</v>
      </c>
      <c r="G40" s="33" t="s">
        <v>335</v>
      </c>
      <c r="H40" s="21" t="s">
        <v>332</v>
      </c>
      <c r="I40" s="21" t="s">
        <v>352</v>
      </c>
      <c r="J40" s="33" t="s">
        <v>389</v>
      </c>
    </row>
    <row r="41" ht="18.75" customHeight="1" spans="1:10">
      <c r="A41" s="210" t="s">
        <v>277</v>
      </c>
      <c r="B41" s="21" t="s">
        <v>386</v>
      </c>
      <c r="C41" s="21" t="s">
        <v>336</v>
      </c>
      <c r="D41" s="21" t="s">
        <v>356</v>
      </c>
      <c r="E41" s="33" t="s">
        <v>394</v>
      </c>
      <c r="F41" s="21" t="s">
        <v>321</v>
      </c>
      <c r="G41" s="33" t="s">
        <v>331</v>
      </c>
      <c r="H41" s="21" t="s">
        <v>332</v>
      </c>
      <c r="I41" s="21" t="s">
        <v>352</v>
      </c>
      <c r="J41" s="33" t="s">
        <v>392</v>
      </c>
    </row>
    <row r="42" ht="18.75" customHeight="1" spans="1:10">
      <c r="A42" s="210" t="s">
        <v>277</v>
      </c>
      <c r="B42" s="21" t="s">
        <v>386</v>
      </c>
      <c r="C42" s="21" t="s">
        <v>336</v>
      </c>
      <c r="D42" s="21" t="s">
        <v>356</v>
      </c>
      <c r="E42" s="33" t="s">
        <v>395</v>
      </c>
      <c r="F42" s="21" t="s">
        <v>321</v>
      </c>
      <c r="G42" s="33" t="s">
        <v>331</v>
      </c>
      <c r="H42" s="21" t="s">
        <v>332</v>
      </c>
      <c r="I42" s="21" t="s">
        <v>352</v>
      </c>
      <c r="J42" s="33" t="s">
        <v>392</v>
      </c>
    </row>
    <row r="43" ht="18.75" customHeight="1" spans="1:10">
      <c r="A43" s="210" t="s">
        <v>277</v>
      </c>
      <c r="B43" s="21" t="s">
        <v>386</v>
      </c>
      <c r="C43" s="21" t="s">
        <v>336</v>
      </c>
      <c r="D43" s="21" t="s">
        <v>342</v>
      </c>
      <c r="E43" s="33" t="s">
        <v>396</v>
      </c>
      <c r="F43" s="21" t="s">
        <v>334</v>
      </c>
      <c r="G43" s="33" t="s">
        <v>397</v>
      </c>
      <c r="H43" s="21" t="s">
        <v>398</v>
      </c>
      <c r="I43" s="21" t="s">
        <v>352</v>
      </c>
      <c r="J43" s="33" t="s">
        <v>389</v>
      </c>
    </row>
    <row r="44" ht="18.75" customHeight="1" spans="1:10">
      <c r="A44" s="210" t="s">
        <v>277</v>
      </c>
      <c r="B44" s="21" t="s">
        <v>386</v>
      </c>
      <c r="C44" s="21" t="s">
        <v>346</v>
      </c>
      <c r="D44" s="21" t="s">
        <v>347</v>
      </c>
      <c r="E44" s="33" t="s">
        <v>399</v>
      </c>
      <c r="F44" s="21" t="s">
        <v>334</v>
      </c>
      <c r="G44" s="33" t="s">
        <v>400</v>
      </c>
      <c r="H44" s="21" t="s">
        <v>332</v>
      </c>
      <c r="I44" s="21" t="s">
        <v>324</v>
      </c>
      <c r="J44" s="33" t="s">
        <v>389</v>
      </c>
    </row>
    <row r="45" ht="18.75" customHeight="1" spans="1:10">
      <c r="A45" s="210" t="s">
        <v>302</v>
      </c>
      <c r="B45" s="21" t="s">
        <v>401</v>
      </c>
      <c r="C45" s="21" t="s">
        <v>318</v>
      </c>
      <c r="D45" s="21" t="s">
        <v>319</v>
      </c>
      <c r="E45" s="33" t="s">
        <v>361</v>
      </c>
      <c r="F45" s="21" t="s">
        <v>402</v>
      </c>
      <c r="G45" s="33" t="s">
        <v>362</v>
      </c>
      <c r="H45" s="21" t="s">
        <v>363</v>
      </c>
      <c r="I45" s="21" t="s">
        <v>324</v>
      </c>
      <c r="J45" s="33" t="s">
        <v>353</v>
      </c>
    </row>
    <row r="46" ht="18.75" customHeight="1" spans="1:10">
      <c r="A46" s="210" t="s">
        <v>302</v>
      </c>
      <c r="B46" s="21" t="s">
        <v>401</v>
      </c>
      <c r="C46" s="21" t="s">
        <v>318</v>
      </c>
      <c r="D46" s="21" t="s">
        <v>329</v>
      </c>
      <c r="E46" s="33" t="s">
        <v>365</v>
      </c>
      <c r="F46" s="21" t="s">
        <v>321</v>
      </c>
      <c r="G46" s="33" t="s">
        <v>331</v>
      </c>
      <c r="H46" s="21" t="s">
        <v>332</v>
      </c>
      <c r="I46" s="21" t="s">
        <v>324</v>
      </c>
      <c r="J46" s="33" t="s">
        <v>353</v>
      </c>
    </row>
    <row r="47" ht="18.75" customHeight="1" spans="1:10">
      <c r="A47" s="210" t="s">
        <v>302</v>
      </c>
      <c r="B47" s="21" t="s">
        <v>401</v>
      </c>
      <c r="C47" s="21" t="s">
        <v>318</v>
      </c>
      <c r="D47" s="21" t="s">
        <v>329</v>
      </c>
      <c r="E47" s="33" t="s">
        <v>364</v>
      </c>
      <c r="F47" s="21" t="s">
        <v>321</v>
      </c>
      <c r="G47" s="33" t="s">
        <v>331</v>
      </c>
      <c r="H47" s="21" t="s">
        <v>332</v>
      </c>
      <c r="I47" s="21" t="s">
        <v>352</v>
      </c>
      <c r="J47" s="33" t="s">
        <v>353</v>
      </c>
    </row>
    <row r="48" ht="18.75" customHeight="1" spans="1:10">
      <c r="A48" s="210" t="s">
        <v>302</v>
      </c>
      <c r="B48" s="21" t="s">
        <v>401</v>
      </c>
      <c r="C48" s="21" t="s">
        <v>336</v>
      </c>
      <c r="D48" s="21" t="s">
        <v>337</v>
      </c>
      <c r="E48" s="33" t="s">
        <v>366</v>
      </c>
      <c r="F48" s="21" t="s">
        <v>321</v>
      </c>
      <c r="G48" s="33" t="s">
        <v>367</v>
      </c>
      <c r="H48" s="21" t="s">
        <v>403</v>
      </c>
      <c r="I48" s="21" t="s">
        <v>352</v>
      </c>
      <c r="J48" s="33" t="s">
        <v>353</v>
      </c>
    </row>
    <row r="49" ht="18.75" customHeight="1" spans="1:10">
      <c r="A49" s="210" t="s">
        <v>302</v>
      </c>
      <c r="B49" s="21" t="s">
        <v>401</v>
      </c>
      <c r="C49" s="21" t="s">
        <v>336</v>
      </c>
      <c r="D49" s="21" t="s">
        <v>356</v>
      </c>
      <c r="E49" s="33" t="s">
        <v>368</v>
      </c>
      <c r="F49" s="21" t="s">
        <v>321</v>
      </c>
      <c r="G49" s="33" t="s">
        <v>369</v>
      </c>
      <c r="H49" s="21" t="s">
        <v>398</v>
      </c>
      <c r="I49" s="21" t="s">
        <v>352</v>
      </c>
      <c r="J49" s="33" t="s">
        <v>353</v>
      </c>
    </row>
    <row r="50" ht="18.75" customHeight="1" spans="1:10">
      <c r="A50" s="210" t="s">
        <v>302</v>
      </c>
      <c r="B50" s="21" t="s">
        <v>401</v>
      </c>
      <c r="C50" s="21" t="s">
        <v>346</v>
      </c>
      <c r="D50" s="21" t="s">
        <v>347</v>
      </c>
      <c r="E50" s="33" t="s">
        <v>383</v>
      </c>
      <c r="F50" s="21" t="s">
        <v>402</v>
      </c>
      <c r="G50" s="33" t="s">
        <v>349</v>
      </c>
      <c r="H50" s="21" t="s">
        <v>332</v>
      </c>
      <c r="I50" s="21" t="s">
        <v>352</v>
      </c>
      <c r="J50" s="33" t="s">
        <v>353</v>
      </c>
    </row>
    <row r="51" ht="18.75" customHeight="1" spans="1:10">
      <c r="A51" s="210" t="s">
        <v>302</v>
      </c>
      <c r="B51" s="21" t="s">
        <v>401</v>
      </c>
      <c r="C51" s="21" t="s">
        <v>346</v>
      </c>
      <c r="D51" s="21" t="s">
        <v>347</v>
      </c>
      <c r="E51" s="33" t="s">
        <v>371</v>
      </c>
      <c r="F51" s="21" t="s">
        <v>402</v>
      </c>
      <c r="G51" s="33" t="s">
        <v>349</v>
      </c>
      <c r="H51" s="21" t="s">
        <v>332</v>
      </c>
      <c r="I51" s="21" t="s">
        <v>352</v>
      </c>
      <c r="J51" s="33" t="s">
        <v>353</v>
      </c>
    </row>
    <row r="52" ht="18.75" customHeight="1" spans="1:10">
      <c r="A52" s="210" t="s">
        <v>270</v>
      </c>
      <c r="B52" s="21" t="s">
        <v>404</v>
      </c>
      <c r="C52" s="21" t="s">
        <v>318</v>
      </c>
      <c r="D52" s="21" t="s">
        <v>319</v>
      </c>
      <c r="E52" s="33" t="s">
        <v>405</v>
      </c>
      <c r="F52" s="21" t="s">
        <v>321</v>
      </c>
      <c r="G52" s="33" t="s">
        <v>164</v>
      </c>
      <c r="H52" s="21" t="s">
        <v>375</v>
      </c>
      <c r="I52" s="21" t="s">
        <v>324</v>
      </c>
      <c r="J52" s="33" t="s">
        <v>406</v>
      </c>
    </row>
    <row r="53" ht="18.75" customHeight="1" spans="1:10">
      <c r="A53" s="210" t="s">
        <v>270</v>
      </c>
      <c r="B53" s="21" t="s">
        <v>404</v>
      </c>
      <c r="C53" s="21" t="s">
        <v>318</v>
      </c>
      <c r="D53" s="21" t="s">
        <v>407</v>
      </c>
      <c r="E53" s="33" t="s">
        <v>408</v>
      </c>
      <c r="F53" s="21" t="s">
        <v>321</v>
      </c>
      <c r="G53" s="33" t="s">
        <v>409</v>
      </c>
      <c r="H53" s="21" t="s">
        <v>345</v>
      </c>
      <c r="I53" s="21" t="s">
        <v>324</v>
      </c>
      <c r="J53" s="33" t="s">
        <v>406</v>
      </c>
    </row>
    <row r="54" ht="18.75" customHeight="1" spans="1:10">
      <c r="A54" s="210" t="s">
        <v>270</v>
      </c>
      <c r="B54" s="21" t="s">
        <v>404</v>
      </c>
      <c r="C54" s="21" t="s">
        <v>336</v>
      </c>
      <c r="D54" s="21" t="s">
        <v>356</v>
      </c>
      <c r="E54" s="33" t="s">
        <v>410</v>
      </c>
      <c r="F54" s="21" t="s">
        <v>321</v>
      </c>
      <c r="G54" s="33" t="s">
        <v>411</v>
      </c>
      <c r="H54" s="21" t="s">
        <v>345</v>
      </c>
      <c r="I54" s="21" t="s">
        <v>352</v>
      </c>
      <c r="J54" s="33" t="s">
        <v>406</v>
      </c>
    </row>
    <row r="55" ht="18.75" customHeight="1" spans="1:10">
      <c r="A55" s="210" t="s">
        <v>270</v>
      </c>
      <c r="B55" s="21" t="s">
        <v>404</v>
      </c>
      <c r="C55" s="21" t="s">
        <v>346</v>
      </c>
      <c r="D55" s="21" t="s">
        <v>347</v>
      </c>
      <c r="E55" s="33" t="s">
        <v>370</v>
      </c>
      <c r="F55" s="21" t="s">
        <v>334</v>
      </c>
      <c r="G55" s="33" t="s">
        <v>349</v>
      </c>
      <c r="H55" s="21" t="s">
        <v>332</v>
      </c>
      <c r="I55" s="21" t="s">
        <v>324</v>
      </c>
      <c r="J55" s="33" t="s">
        <v>406</v>
      </c>
    </row>
  </sheetData>
  <mergeCells count="16">
    <mergeCell ref="A2:J2"/>
    <mergeCell ref="A3:H3"/>
    <mergeCell ref="A7:A14"/>
    <mergeCell ref="A15:A20"/>
    <mergeCell ref="A21:A27"/>
    <mergeCell ref="A28:A37"/>
    <mergeCell ref="A38:A44"/>
    <mergeCell ref="A45:A51"/>
    <mergeCell ref="A52:A55"/>
    <mergeCell ref="B7:B14"/>
    <mergeCell ref="B15:B20"/>
    <mergeCell ref="B21:B27"/>
    <mergeCell ref="B28:B37"/>
    <mergeCell ref="B38:B44"/>
    <mergeCell ref="B45:B51"/>
    <mergeCell ref="B52:B55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C13" sqref="C13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ht="15" customHeight="1" spans="1:6">
      <c r="A1" s="98">
        <v>1</v>
      </c>
      <c r="B1" s="99">
        <v>0</v>
      </c>
      <c r="C1" s="98">
        <v>1</v>
      </c>
      <c r="D1" s="100"/>
      <c r="E1" s="100"/>
      <c r="F1" s="39" t="s">
        <v>412</v>
      </c>
    </row>
    <row r="2" ht="32.25" customHeight="1" spans="1:6">
      <c r="A2" s="101" t="str">
        <f>"2025"&amp;"年部门政府性基金预算支出预算表"</f>
        <v>2025年部门政府性基金预算支出预算表</v>
      </c>
      <c r="B2" s="102" t="s">
        <v>413</v>
      </c>
      <c r="C2" s="103"/>
      <c r="D2" s="104"/>
      <c r="E2" s="104"/>
      <c r="F2" s="104"/>
    </row>
    <row r="3" ht="18.75" customHeight="1" spans="1:6">
      <c r="A3" s="7" t="str">
        <f>"单位名称："&amp;"耿马傣族佤族自治县四排山乡卫生院"</f>
        <v>单位名称：耿马傣族佤族自治县四排山乡卫生院</v>
      </c>
      <c r="B3" s="7" t="s">
        <v>414</v>
      </c>
      <c r="C3" s="98"/>
      <c r="D3" s="100"/>
      <c r="E3" s="100"/>
      <c r="F3" s="39" t="s">
        <v>1</v>
      </c>
    </row>
    <row r="4" ht="18.75" customHeight="1" spans="1:6">
      <c r="A4" s="105" t="s">
        <v>183</v>
      </c>
      <c r="B4" s="106" t="s">
        <v>72</v>
      </c>
      <c r="C4" s="107" t="s">
        <v>73</v>
      </c>
      <c r="D4" s="13" t="s">
        <v>415</v>
      </c>
      <c r="E4" s="13"/>
      <c r="F4" s="14"/>
    </row>
    <row r="5" ht="18.75" customHeight="1" spans="1:6">
      <c r="A5" s="108"/>
      <c r="B5" s="109"/>
      <c r="C5" s="94"/>
      <c r="D5" s="93" t="s">
        <v>55</v>
      </c>
      <c r="E5" s="93" t="s">
        <v>74</v>
      </c>
      <c r="F5" s="93" t="s">
        <v>75</v>
      </c>
    </row>
    <row r="6" ht="18.75" customHeight="1" spans="1:6">
      <c r="A6" s="108">
        <v>1</v>
      </c>
      <c r="B6" s="110" t="s">
        <v>164</v>
      </c>
      <c r="C6" s="94">
        <v>3</v>
      </c>
      <c r="D6" s="93">
        <v>4</v>
      </c>
      <c r="E6" s="93">
        <v>5</v>
      </c>
      <c r="F6" s="93">
        <v>6</v>
      </c>
    </row>
    <row r="7" ht="18.75" customHeight="1" spans="1:6">
      <c r="A7" s="111"/>
      <c r="B7" s="81"/>
      <c r="C7" s="81"/>
      <c r="D7" s="23"/>
      <c r="E7" s="23"/>
      <c r="F7" s="23"/>
    </row>
    <row r="8" ht="18.75" customHeight="1" spans="1:6">
      <c r="A8" s="111"/>
      <c r="B8" s="81"/>
      <c r="C8" s="81"/>
      <c r="D8" s="23"/>
      <c r="E8" s="23"/>
      <c r="F8" s="23"/>
    </row>
    <row r="9" ht="18.75" customHeight="1" spans="1:6">
      <c r="A9" s="112" t="s">
        <v>122</v>
      </c>
      <c r="B9" s="113" t="s">
        <v>122</v>
      </c>
      <c r="C9" s="114" t="s">
        <v>122</v>
      </c>
      <c r="D9" s="23"/>
      <c r="E9" s="23"/>
      <c r="F9" s="23"/>
    </row>
    <row r="11" customHeight="1" spans="1:1">
      <c r="A11" t="s">
        <v>416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5"/>
  <sheetViews>
    <sheetView showZeros="0" workbookViewId="0">
      <selection activeCell="G9" sqref="G9:G11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ht="15" customHeight="1" spans="1:17">
      <c r="A1" s="29"/>
      <c r="B1" s="29"/>
      <c r="C1" s="29"/>
      <c r="D1" s="29"/>
      <c r="E1" s="29"/>
      <c r="F1" s="29"/>
      <c r="G1" s="29"/>
      <c r="H1" s="29"/>
      <c r="I1" s="29"/>
      <c r="J1" s="29"/>
      <c r="O1" s="38"/>
      <c r="P1" s="38"/>
      <c r="Q1" s="39" t="s">
        <v>417</v>
      </c>
    </row>
    <row r="2" ht="35.25" customHeight="1" spans="1:17">
      <c r="A2" s="57" t="str">
        <f>"2025"&amp;"年部门政府采购预算表"</f>
        <v>2025年部门政府采购预算表</v>
      </c>
      <c r="B2" s="6"/>
      <c r="C2" s="6"/>
      <c r="D2" s="6"/>
      <c r="E2" s="6"/>
      <c r="F2" s="6"/>
      <c r="G2" s="6"/>
      <c r="H2" s="6"/>
      <c r="I2" s="6"/>
      <c r="J2" s="6"/>
      <c r="K2" s="51"/>
      <c r="L2" s="6"/>
      <c r="M2" s="6"/>
      <c r="N2" s="6"/>
      <c r="O2" s="51"/>
      <c r="P2" s="51"/>
      <c r="Q2" s="6"/>
    </row>
    <row r="3" ht="18.75" customHeight="1" spans="1:17">
      <c r="A3" s="41" t="str">
        <f>"单位名称："&amp;"耿马傣族佤族自治县四排山乡卫生院"</f>
        <v>单位名称：耿马傣族佤族自治县四排山乡卫生院</v>
      </c>
      <c r="B3" s="92"/>
      <c r="C3" s="92"/>
      <c r="D3" s="92"/>
      <c r="E3" s="92"/>
      <c r="F3" s="92"/>
      <c r="G3" s="92"/>
      <c r="H3" s="92"/>
      <c r="I3" s="92"/>
      <c r="J3" s="92"/>
      <c r="O3" s="62"/>
      <c r="P3" s="62"/>
      <c r="Q3" s="39" t="s">
        <v>170</v>
      </c>
    </row>
    <row r="4" ht="18.75" customHeight="1" spans="1:17">
      <c r="A4" s="11" t="s">
        <v>418</v>
      </c>
      <c r="B4" s="71" t="s">
        <v>419</v>
      </c>
      <c r="C4" s="71" t="s">
        <v>420</v>
      </c>
      <c r="D4" s="71" t="s">
        <v>421</v>
      </c>
      <c r="E4" s="71" t="s">
        <v>422</v>
      </c>
      <c r="F4" s="71" t="s">
        <v>423</v>
      </c>
      <c r="G4" s="44" t="s">
        <v>190</v>
      </c>
      <c r="H4" s="44"/>
      <c r="I4" s="44"/>
      <c r="J4" s="44"/>
      <c r="K4" s="73"/>
      <c r="L4" s="44"/>
      <c r="M4" s="44"/>
      <c r="N4" s="44"/>
      <c r="O4" s="63"/>
      <c r="P4" s="73"/>
      <c r="Q4" s="45"/>
    </row>
    <row r="5" ht="18.75" customHeight="1" spans="1:17">
      <c r="A5" s="16"/>
      <c r="B5" s="74"/>
      <c r="C5" s="74"/>
      <c r="D5" s="74"/>
      <c r="E5" s="74"/>
      <c r="F5" s="74"/>
      <c r="G5" s="74" t="s">
        <v>55</v>
      </c>
      <c r="H5" s="74" t="s">
        <v>58</v>
      </c>
      <c r="I5" s="74" t="s">
        <v>424</v>
      </c>
      <c r="J5" s="74" t="s">
        <v>425</v>
      </c>
      <c r="K5" s="75" t="s">
        <v>426</v>
      </c>
      <c r="L5" s="88" t="s">
        <v>77</v>
      </c>
      <c r="M5" s="88"/>
      <c r="N5" s="88"/>
      <c r="O5" s="89"/>
      <c r="P5" s="90"/>
      <c r="Q5" s="76"/>
    </row>
    <row r="6" ht="30" customHeight="1" spans="1:17">
      <c r="A6" s="18"/>
      <c r="B6" s="76"/>
      <c r="C6" s="76"/>
      <c r="D6" s="76"/>
      <c r="E6" s="76"/>
      <c r="F6" s="76"/>
      <c r="G6" s="76"/>
      <c r="H6" s="76" t="s">
        <v>57</v>
      </c>
      <c r="I6" s="76"/>
      <c r="J6" s="76"/>
      <c r="K6" s="77"/>
      <c r="L6" s="76" t="s">
        <v>57</v>
      </c>
      <c r="M6" s="76" t="s">
        <v>64</v>
      </c>
      <c r="N6" s="76" t="s">
        <v>198</v>
      </c>
      <c r="O6" s="91" t="s">
        <v>66</v>
      </c>
      <c r="P6" s="77" t="s">
        <v>67</v>
      </c>
      <c r="Q6" s="76" t="s">
        <v>68</v>
      </c>
    </row>
    <row r="7" ht="18.75" customHeight="1" spans="1:17">
      <c r="A7" s="32">
        <v>1</v>
      </c>
      <c r="B7" s="93">
        <v>2</v>
      </c>
      <c r="C7" s="93">
        <v>3</v>
      </c>
      <c r="D7" s="93">
        <v>4</v>
      </c>
      <c r="E7" s="93">
        <v>5</v>
      </c>
      <c r="F7" s="93">
        <v>6</v>
      </c>
      <c r="G7" s="94">
        <v>7</v>
      </c>
      <c r="H7" s="94">
        <v>8</v>
      </c>
      <c r="I7" s="94">
        <v>9</v>
      </c>
      <c r="J7" s="94">
        <v>10</v>
      </c>
      <c r="K7" s="94">
        <v>11</v>
      </c>
      <c r="L7" s="94">
        <v>12</v>
      </c>
      <c r="M7" s="94">
        <v>13</v>
      </c>
      <c r="N7" s="94">
        <v>14</v>
      </c>
      <c r="O7" s="94">
        <v>15</v>
      </c>
      <c r="P7" s="94">
        <v>16</v>
      </c>
      <c r="Q7" s="94">
        <v>17</v>
      </c>
    </row>
    <row r="8" ht="18.75" customHeight="1" spans="1:17">
      <c r="A8" s="79" t="s">
        <v>70</v>
      </c>
      <c r="B8" s="80"/>
      <c r="C8" s="80"/>
      <c r="D8" s="80"/>
      <c r="E8" s="95"/>
      <c r="F8" s="23"/>
      <c r="G8" s="23">
        <v>61400</v>
      </c>
      <c r="H8" s="23"/>
      <c r="I8" s="23"/>
      <c r="J8" s="23"/>
      <c r="K8" s="23"/>
      <c r="L8" s="23">
        <v>61400</v>
      </c>
      <c r="M8" s="23">
        <v>61400</v>
      </c>
      <c r="N8" s="23"/>
      <c r="O8" s="23"/>
      <c r="P8" s="23"/>
      <c r="Q8" s="23"/>
    </row>
    <row r="9" ht="18.75" customHeight="1" spans="1:17">
      <c r="A9" s="211" t="s">
        <v>291</v>
      </c>
      <c r="B9" s="80" t="s">
        <v>427</v>
      </c>
      <c r="C9" s="80" t="s">
        <v>428</v>
      </c>
      <c r="D9" s="80" t="s">
        <v>341</v>
      </c>
      <c r="E9" s="97">
        <v>1</v>
      </c>
      <c r="F9" s="23"/>
      <c r="G9" s="23">
        <v>20000</v>
      </c>
      <c r="H9" s="23"/>
      <c r="I9" s="23"/>
      <c r="J9" s="23"/>
      <c r="K9" s="23"/>
      <c r="L9" s="23">
        <v>20000</v>
      </c>
      <c r="M9" s="23">
        <v>20000</v>
      </c>
      <c r="N9" s="23"/>
      <c r="O9" s="23"/>
      <c r="P9" s="23"/>
      <c r="Q9" s="23"/>
    </row>
    <row r="10" ht="18.75" customHeight="1" spans="1:17">
      <c r="A10" s="211" t="s">
        <v>291</v>
      </c>
      <c r="B10" s="80" t="s">
        <v>429</v>
      </c>
      <c r="C10" s="80" t="s">
        <v>430</v>
      </c>
      <c r="D10" s="80" t="s">
        <v>341</v>
      </c>
      <c r="E10" s="97">
        <v>1</v>
      </c>
      <c r="F10" s="23"/>
      <c r="G10" s="23">
        <v>10000</v>
      </c>
      <c r="H10" s="23"/>
      <c r="I10" s="23"/>
      <c r="J10" s="23"/>
      <c r="K10" s="23"/>
      <c r="L10" s="23">
        <v>10000</v>
      </c>
      <c r="M10" s="23">
        <v>10000</v>
      </c>
      <c r="N10" s="23"/>
      <c r="O10" s="23"/>
      <c r="P10" s="23"/>
      <c r="Q10" s="23"/>
    </row>
    <row r="11" ht="18.75" customHeight="1" spans="1:17">
      <c r="A11" s="211" t="s">
        <v>291</v>
      </c>
      <c r="B11" s="80" t="s">
        <v>431</v>
      </c>
      <c r="C11" s="80" t="s">
        <v>432</v>
      </c>
      <c r="D11" s="80" t="s">
        <v>341</v>
      </c>
      <c r="E11" s="97">
        <v>1</v>
      </c>
      <c r="F11" s="23"/>
      <c r="G11" s="23">
        <v>10000</v>
      </c>
      <c r="H11" s="23"/>
      <c r="I11" s="23"/>
      <c r="J11" s="23"/>
      <c r="K11" s="23"/>
      <c r="L11" s="23">
        <v>10000</v>
      </c>
      <c r="M11" s="23">
        <v>10000</v>
      </c>
      <c r="N11" s="23"/>
      <c r="O11" s="23"/>
      <c r="P11" s="23"/>
      <c r="Q11" s="23"/>
    </row>
    <row r="12" ht="18.75" customHeight="1" spans="1:17">
      <c r="A12" s="211" t="s">
        <v>273</v>
      </c>
      <c r="B12" s="80" t="s">
        <v>433</v>
      </c>
      <c r="C12" s="80" t="s">
        <v>434</v>
      </c>
      <c r="D12" s="80" t="s">
        <v>323</v>
      </c>
      <c r="E12" s="97">
        <v>2</v>
      </c>
      <c r="F12" s="23"/>
      <c r="G12" s="23">
        <v>4400</v>
      </c>
      <c r="H12" s="23"/>
      <c r="I12" s="23"/>
      <c r="J12" s="23"/>
      <c r="K12" s="23"/>
      <c r="L12" s="23">
        <v>4400</v>
      </c>
      <c r="M12" s="23">
        <v>4400</v>
      </c>
      <c r="N12" s="23"/>
      <c r="O12" s="23"/>
      <c r="P12" s="23"/>
      <c r="Q12" s="23"/>
    </row>
    <row r="13" ht="18.75" customHeight="1" spans="1:17">
      <c r="A13" s="211" t="s">
        <v>273</v>
      </c>
      <c r="B13" s="80" t="s">
        <v>435</v>
      </c>
      <c r="C13" s="80" t="s">
        <v>436</v>
      </c>
      <c r="D13" s="80" t="s">
        <v>323</v>
      </c>
      <c r="E13" s="97">
        <v>1</v>
      </c>
      <c r="F13" s="23"/>
      <c r="G13" s="23">
        <v>7000</v>
      </c>
      <c r="H13" s="23"/>
      <c r="I13" s="23"/>
      <c r="J13" s="23"/>
      <c r="K13" s="23"/>
      <c r="L13" s="23">
        <v>7000</v>
      </c>
      <c r="M13" s="23">
        <v>7000</v>
      </c>
      <c r="N13" s="23"/>
      <c r="O13" s="23"/>
      <c r="P13" s="23"/>
      <c r="Q13" s="23"/>
    </row>
    <row r="14" ht="18.75" customHeight="1" spans="1:17">
      <c r="A14" s="211" t="s">
        <v>273</v>
      </c>
      <c r="B14" s="80" t="s">
        <v>437</v>
      </c>
      <c r="C14" s="80" t="s">
        <v>438</v>
      </c>
      <c r="D14" s="80" t="s">
        <v>323</v>
      </c>
      <c r="E14" s="97">
        <v>2</v>
      </c>
      <c r="F14" s="23"/>
      <c r="G14" s="23">
        <v>10000</v>
      </c>
      <c r="H14" s="23"/>
      <c r="I14" s="23"/>
      <c r="J14" s="23"/>
      <c r="K14" s="23"/>
      <c r="L14" s="23">
        <v>10000</v>
      </c>
      <c r="M14" s="23">
        <v>10000</v>
      </c>
      <c r="N14" s="23"/>
      <c r="O14" s="23"/>
      <c r="P14" s="23"/>
      <c r="Q14" s="23"/>
    </row>
    <row r="15" ht="18.75" customHeight="1" spans="1:17">
      <c r="A15" s="82" t="s">
        <v>122</v>
      </c>
      <c r="B15" s="83"/>
      <c r="C15" s="83"/>
      <c r="D15" s="83"/>
      <c r="E15" s="95"/>
      <c r="F15" s="23"/>
      <c r="G15" s="23">
        <v>61400</v>
      </c>
      <c r="H15" s="23"/>
      <c r="I15" s="23"/>
      <c r="J15" s="23"/>
      <c r="K15" s="23"/>
      <c r="L15" s="23">
        <v>61400</v>
      </c>
      <c r="M15" s="23">
        <v>61400</v>
      </c>
      <c r="N15" s="23"/>
      <c r="O15" s="23"/>
      <c r="P15" s="23"/>
      <c r="Q15" s="23"/>
    </row>
  </sheetData>
  <mergeCells count="16">
    <mergeCell ref="A2:Q2"/>
    <mergeCell ref="A3:F3"/>
    <mergeCell ref="G4:Q4"/>
    <mergeCell ref="L5:Q5"/>
    <mergeCell ref="A15:E15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selection activeCell="C16" sqref="C16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ht="15" customHeight="1" spans="1:14">
      <c r="A1" s="61"/>
      <c r="B1" s="61"/>
      <c r="C1" s="66"/>
      <c r="D1" s="61"/>
      <c r="E1" s="61"/>
      <c r="F1" s="61"/>
      <c r="G1" s="61"/>
      <c r="H1" s="67"/>
      <c r="I1" s="61"/>
      <c r="J1" s="61"/>
      <c r="K1" s="61"/>
      <c r="L1" s="38"/>
      <c r="M1" s="85"/>
      <c r="N1" s="86" t="s">
        <v>439</v>
      </c>
    </row>
    <row r="2" ht="34.5" customHeight="1" spans="1:14">
      <c r="A2" s="40" t="str">
        <f>"2025"&amp;"年部门政府购买服务预算表"</f>
        <v>2025年部门政府购买服务预算表</v>
      </c>
      <c r="B2" s="68"/>
      <c r="C2" s="51"/>
      <c r="D2" s="68"/>
      <c r="E2" s="68"/>
      <c r="F2" s="68"/>
      <c r="G2" s="68"/>
      <c r="H2" s="69"/>
      <c r="I2" s="68"/>
      <c r="J2" s="68"/>
      <c r="K2" s="68"/>
      <c r="L2" s="51"/>
      <c r="M2" s="69"/>
      <c r="N2" s="68"/>
    </row>
    <row r="3" ht="18.75" customHeight="1" spans="1:14">
      <c r="A3" s="58" t="str">
        <f>"单位名称："&amp;"耿马傣族佤族自治县四排山乡卫生院"</f>
        <v>单位名称：耿马傣族佤族自治县四排山乡卫生院</v>
      </c>
      <c r="B3" s="59"/>
      <c r="C3" s="70"/>
      <c r="D3" s="59"/>
      <c r="E3" s="59"/>
      <c r="F3" s="59"/>
      <c r="G3" s="59"/>
      <c r="H3" s="67"/>
      <c r="I3" s="61"/>
      <c r="J3" s="61"/>
      <c r="K3" s="61"/>
      <c r="L3" s="62"/>
      <c r="M3" s="87"/>
      <c r="N3" s="86" t="s">
        <v>170</v>
      </c>
    </row>
    <row r="4" ht="18.75" customHeight="1" spans="1:14">
      <c r="A4" s="11" t="s">
        <v>418</v>
      </c>
      <c r="B4" s="71" t="s">
        <v>440</v>
      </c>
      <c r="C4" s="72" t="s">
        <v>441</v>
      </c>
      <c r="D4" s="44" t="s">
        <v>190</v>
      </c>
      <c r="E4" s="44"/>
      <c r="F4" s="44"/>
      <c r="G4" s="44"/>
      <c r="H4" s="73"/>
      <c r="I4" s="44"/>
      <c r="J4" s="44"/>
      <c r="K4" s="44"/>
      <c r="L4" s="63"/>
      <c r="M4" s="73"/>
      <c r="N4" s="45"/>
    </row>
    <row r="5" ht="18.75" customHeight="1" spans="1:14">
      <c r="A5" s="16"/>
      <c r="B5" s="74"/>
      <c r="C5" s="75"/>
      <c r="D5" s="74" t="s">
        <v>55</v>
      </c>
      <c r="E5" s="74" t="s">
        <v>58</v>
      </c>
      <c r="F5" s="74" t="s">
        <v>424</v>
      </c>
      <c r="G5" s="74" t="s">
        <v>425</v>
      </c>
      <c r="H5" s="75" t="s">
        <v>426</v>
      </c>
      <c r="I5" s="88" t="s">
        <v>77</v>
      </c>
      <c r="J5" s="88"/>
      <c r="K5" s="88"/>
      <c r="L5" s="89"/>
      <c r="M5" s="90"/>
      <c r="N5" s="76"/>
    </row>
    <row r="6" ht="26.25" customHeight="1" spans="1:14">
      <c r="A6" s="18"/>
      <c r="B6" s="76"/>
      <c r="C6" s="77"/>
      <c r="D6" s="76"/>
      <c r="E6" s="76"/>
      <c r="F6" s="76"/>
      <c r="G6" s="76"/>
      <c r="H6" s="77"/>
      <c r="I6" s="76" t="s">
        <v>57</v>
      </c>
      <c r="J6" s="76" t="s">
        <v>64</v>
      </c>
      <c r="K6" s="76" t="s">
        <v>198</v>
      </c>
      <c r="L6" s="91" t="s">
        <v>66</v>
      </c>
      <c r="M6" s="77" t="s">
        <v>67</v>
      </c>
      <c r="N6" s="76" t="s">
        <v>68</v>
      </c>
    </row>
    <row r="7" ht="18.75" customHeight="1" spans="1:14">
      <c r="A7" s="78">
        <v>1</v>
      </c>
      <c r="B7" s="78">
        <v>2</v>
      </c>
      <c r="C7" s="78">
        <v>3</v>
      </c>
      <c r="D7" s="78">
        <v>4</v>
      </c>
      <c r="E7" s="78">
        <v>5</v>
      </c>
      <c r="F7" s="78">
        <v>6</v>
      </c>
      <c r="G7" s="78">
        <v>7</v>
      </c>
      <c r="H7" s="78">
        <v>8</v>
      </c>
      <c r="I7" s="78">
        <v>9</v>
      </c>
      <c r="J7" s="78">
        <v>10</v>
      </c>
      <c r="K7" s="78">
        <v>11</v>
      </c>
      <c r="L7" s="78">
        <v>12</v>
      </c>
      <c r="M7" s="78">
        <v>13</v>
      </c>
      <c r="N7" s="78">
        <v>14</v>
      </c>
    </row>
    <row r="8" ht="18.75" customHeight="1" spans="1:14">
      <c r="A8" s="79"/>
      <c r="B8" s="80"/>
      <c r="C8" s="81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ht="18.75" customHeight="1" spans="1:14">
      <c r="A9" s="79"/>
      <c r="B9" s="80"/>
      <c r="C9" s="81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ht="18.75" customHeight="1" spans="1:14">
      <c r="A10" s="82" t="s">
        <v>122</v>
      </c>
      <c r="B10" s="83"/>
      <c r="C10" s="84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2" customHeight="1" spans="1:1">
      <c r="A12" t="s">
        <v>442</v>
      </c>
    </row>
  </sheetData>
  <mergeCells count="13">
    <mergeCell ref="A2:N2"/>
    <mergeCell ref="A3:C3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selection activeCell="C17" sqref="C17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ht="15" customHeight="1" spans="1:9">
      <c r="A1" s="29"/>
      <c r="B1" s="29"/>
      <c r="C1" s="29"/>
      <c r="D1" s="56"/>
      <c r="G1" s="38"/>
      <c r="H1" s="38"/>
      <c r="I1" s="38" t="s">
        <v>443</v>
      </c>
    </row>
    <row r="2" ht="27.75" customHeight="1" spans="1:9">
      <c r="A2" s="57" t="str">
        <f>"2025"&amp;"年县对下转移支付预算表"</f>
        <v>2025年县对下转移支付预算表</v>
      </c>
      <c r="B2" s="6"/>
      <c r="C2" s="6"/>
      <c r="D2" s="6"/>
      <c r="E2" s="6"/>
      <c r="F2" s="6"/>
      <c r="G2" s="51"/>
      <c r="H2" s="51"/>
      <c r="I2" s="6"/>
    </row>
    <row r="3" ht="18.75" customHeight="1" spans="1:9">
      <c r="A3" s="58" t="str">
        <f>"单位名称："&amp;"耿马傣族佤族自治县四排山乡卫生院"</f>
        <v>单位名称：耿马傣族佤族自治县四排山乡卫生院</v>
      </c>
      <c r="B3" s="59"/>
      <c r="C3" s="59"/>
      <c r="D3" s="60"/>
      <c r="E3" s="61"/>
      <c r="G3" s="62"/>
      <c r="H3" s="62"/>
      <c r="I3" s="38" t="s">
        <v>170</v>
      </c>
    </row>
    <row r="4" ht="18.75" customHeight="1" spans="1:9">
      <c r="A4" s="30" t="s">
        <v>444</v>
      </c>
      <c r="B4" s="12" t="s">
        <v>190</v>
      </c>
      <c r="C4" s="13"/>
      <c r="D4" s="13"/>
      <c r="E4" s="12" t="s">
        <v>445</v>
      </c>
      <c r="F4" s="13"/>
      <c r="G4" s="63"/>
      <c r="H4" s="63"/>
      <c r="I4" s="14"/>
    </row>
    <row r="5" ht="18.75" customHeight="1" spans="1:9">
      <c r="A5" s="32"/>
      <c r="B5" s="31" t="s">
        <v>55</v>
      </c>
      <c r="C5" s="11" t="s">
        <v>58</v>
      </c>
      <c r="D5" s="64" t="s">
        <v>446</v>
      </c>
      <c r="E5" s="65" t="s">
        <v>447</v>
      </c>
      <c r="F5" s="65" t="s">
        <v>447</v>
      </c>
      <c r="G5" s="65" t="s">
        <v>447</v>
      </c>
      <c r="H5" s="65" t="s">
        <v>447</v>
      </c>
      <c r="I5" s="65" t="s">
        <v>447</v>
      </c>
    </row>
    <row r="6" ht="18.75" customHeight="1" spans="1:9">
      <c r="A6" s="65">
        <v>1</v>
      </c>
      <c r="B6" s="65">
        <v>2</v>
      </c>
      <c r="C6" s="65">
        <v>3</v>
      </c>
      <c r="D6" s="65">
        <v>4</v>
      </c>
      <c r="E6" s="65">
        <v>5</v>
      </c>
      <c r="F6" s="65">
        <v>6</v>
      </c>
      <c r="G6" s="65">
        <v>7</v>
      </c>
      <c r="H6" s="65">
        <v>8</v>
      </c>
      <c r="I6" s="65">
        <v>9</v>
      </c>
    </row>
    <row r="7" ht="18.75" customHeight="1" spans="1:9">
      <c r="A7" s="33"/>
      <c r="B7" s="23"/>
      <c r="C7" s="23"/>
      <c r="D7" s="23"/>
      <c r="E7" s="23"/>
      <c r="F7" s="23"/>
      <c r="G7" s="23"/>
      <c r="H7" s="23"/>
      <c r="I7" s="23"/>
    </row>
    <row r="8" ht="18.75" customHeight="1" spans="1:9">
      <c r="A8" s="33"/>
      <c r="B8" s="23"/>
      <c r="C8" s="23"/>
      <c r="D8" s="23"/>
      <c r="E8" s="23"/>
      <c r="F8" s="23"/>
      <c r="G8" s="23"/>
      <c r="H8" s="23"/>
      <c r="I8" s="23"/>
    </row>
    <row r="10" customHeight="1" spans="1:1">
      <c r="A10" t="s">
        <v>448</v>
      </c>
    </row>
  </sheetData>
  <mergeCells count="5">
    <mergeCell ref="A2:I2"/>
    <mergeCell ref="A3:E3"/>
    <mergeCell ref="B4:D4"/>
    <mergeCell ref="E4:I4"/>
    <mergeCell ref="A4:A5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selection activeCell="B15" sqref="B15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ht="15" customHeight="1" spans="10:10">
      <c r="J1" s="38" t="s">
        <v>449</v>
      </c>
    </row>
    <row r="2" ht="36" customHeight="1" spans="1:10">
      <c r="A2" s="5" t="str">
        <f>"2025"&amp;"年县对下转移支付绩效目标表"</f>
        <v>2025年县对下转移支付绩效目标表</v>
      </c>
      <c r="B2" s="6"/>
      <c r="C2" s="6"/>
      <c r="D2" s="6"/>
      <c r="E2" s="6"/>
      <c r="F2" s="51"/>
      <c r="G2" s="6"/>
      <c r="H2" s="51"/>
      <c r="I2" s="51"/>
      <c r="J2" s="6"/>
    </row>
    <row r="3" ht="18.75" customHeight="1" spans="1:8">
      <c r="A3" s="7" t="str">
        <f>"单位名称："&amp;"耿马傣族佤族自治县四排山乡卫生院"</f>
        <v>单位名称：耿马傣族佤族自治县四排山乡卫生院</v>
      </c>
      <c r="B3" s="3"/>
      <c r="C3" s="3"/>
      <c r="D3" s="3"/>
      <c r="E3" s="3"/>
      <c r="F3" s="37"/>
      <c r="G3" s="3"/>
      <c r="H3" s="37"/>
    </row>
    <row r="4" ht="18.75" customHeight="1" spans="1:10">
      <c r="A4" s="46" t="s">
        <v>307</v>
      </c>
      <c r="B4" s="46" t="s">
        <v>308</v>
      </c>
      <c r="C4" s="46" t="s">
        <v>309</v>
      </c>
      <c r="D4" s="46" t="s">
        <v>310</v>
      </c>
      <c r="E4" s="46" t="s">
        <v>311</v>
      </c>
      <c r="F4" s="52" t="s">
        <v>312</v>
      </c>
      <c r="G4" s="46" t="s">
        <v>313</v>
      </c>
      <c r="H4" s="52" t="s">
        <v>314</v>
      </c>
      <c r="I4" s="52" t="s">
        <v>315</v>
      </c>
      <c r="J4" s="46" t="s">
        <v>316</v>
      </c>
    </row>
    <row r="5" ht="18.75" customHeight="1" spans="1:10">
      <c r="A5" s="46">
        <v>1</v>
      </c>
      <c r="B5" s="46">
        <v>2</v>
      </c>
      <c r="C5" s="46">
        <v>3</v>
      </c>
      <c r="D5" s="46">
        <v>4</v>
      </c>
      <c r="E5" s="46">
        <v>5</v>
      </c>
      <c r="F5" s="52">
        <v>6</v>
      </c>
      <c r="G5" s="46">
        <v>7</v>
      </c>
      <c r="H5" s="52">
        <v>8</v>
      </c>
      <c r="I5" s="52">
        <v>9</v>
      </c>
      <c r="J5" s="46">
        <v>10</v>
      </c>
    </row>
    <row r="6" ht="18.75" customHeight="1" spans="1:10">
      <c r="A6" s="21"/>
      <c r="B6" s="47"/>
      <c r="C6" s="47"/>
      <c r="D6" s="47"/>
      <c r="E6" s="53"/>
      <c r="F6" s="54"/>
      <c r="G6" s="53"/>
      <c r="H6" s="54"/>
      <c r="I6" s="54"/>
      <c r="J6" s="53"/>
    </row>
    <row r="7" ht="18.75" customHeight="1" spans="1:10">
      <c r="A7" s="21"/>
      <c r="B7" s="21"/>
      <c r="C7" s="21"/>
      <c r="D7" s="21"/>
      <c r="E7" s="21"/>
      <c r="F7" s="55"/>
      <c r="G7" s="21"/>
      <c r="H7" s="21"/>
      <c r="I7" s="21"/>
      <c r="J7" s="21"/>
    </row>
    <row r="9" customHeight="1" spans="1:1">
      <c r="A9" t="s">
        <v>448</v>
      </c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" sqref="A1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ht="15" customHeight="1" spans="1:8">
      <c r="A1" s="1"/>
      <c r="B1" s="1"/>
      <c r="C1" s="1"/>
      <c r="D1" s="1"/>
      <c r="E1" s="1"/>
      <c r="F1" s="1"/>
      <c r="G1" s="1"/>
      <c r="H1" s="39" t="s">
        <v>450</v>
      </c>
    </row>
    <row r="2" ht="34.5" customHeight="1" spans="1:8">
      <c r="A2" s="40" t="str">
        <f>"2025"&amp;"年新增资产配置表"</f>
        <v>2025年新增资产配置表</v>
      </c>
      <c r="B2" s="6"/>
      <c r="C2" s="6"/>
      <c r="D2" s="6"/>
      <c r="E2" s="6"/>
      <c r="F2" s="6"/>
      <c r="G2" s="6"/>
      <c r="H2" s="6"/>
    </row>
    <row r="3" ht="18.75" customHeight="1" spans="1:8">
      <c r="A3" s="41" t="str">
        <f>"单位名称："&amp;"耿马傣族佤族自治县四排山乡卫生院"</f>
        <v>单位名称：耿马傣族佤族自治县四排山乡卫生院</v>
      </c>
      <c r="B3" s="8"/>
      <c r="C3" s="3"/>
      <c r="H3" s="42" t="s">
        <v>170</v>
      </c>
    </row>
    <row r="4" ht="18.75" customHeight="1" spans="1:8">
      <c r="A4" s="11" t="s">
        <v>183</v>
      </c>
      <c r="B4" s="11" t="s">
        <v>451</v>
      </c>
      <c r="C4" s="11" t="s">
        <v>452</v>
      </c>
      <c r="D4" s="11" t="s">
        <v>453</v>
      </c>
      <c r="E4" s="11" t="s">
        <v>454</v>
      </c>
      <c r="F4" s="43" t="s">
        <v>455</v>
      </c>
      <c r="G4" s="44"/>
      <c r="H4" s="45"/>
    </row>
    <row r="5" ht="18.75" customHeight="1" spans="1:8">
      <c r="A5" s="18"/>
      <c r="B5" s="18"/>
      <c r="C5" s="18"/>
      <c r="D5" s="18"/>
      <c r="E5" s="18"/>
      <c r="F5" s="46" t="s">
        <v>422</v>
      </c>
      <c r="G5" s="46" t="s">
        <v>456</v>
      </c>
      <c r="H5" s="46" t="s">
        <v>457</v>
      </c>
    </row>
    <row r="6" ht="18.75" customHeight="1" spans="1:8">
      <c r="A6" s="46">
        <v>1</v>
      </c>
      <c r="B6" s="46">
        <v>2</v>
      </c>
      <c r="C6" s="46">
        <v>3</v>
      </c>
      <c r="D6" s="46">
        <v>4</v>
      </c>
      <c r="E6" s="46">
        <v>5</v>
      </c>
      <c r="F6" s="46">
        <v>6</v>
      </c>
      <c r="G6" s="46">
        <v>7</v>
      </c>
      <c r="H6" s="46">
        <v>8</v>
      </c>
    </row>
    <row r="7" ht="18.75" customHeight="1" spans="1:8">
      <c r="A7" s="47" t="s">
        <v>70</v>
      </c>
      <c r="B7" s="47" t="s">
        <v>458</v>
      </c>
      <c r="C7" s="33" t="s">
        <v>459</v>
      </c>
      <c r="D7" s="33" t="s">
        <v>438</v>
      </c>
      <c r="E7" s="33" t="s">
        <v>323</v>
      </c>
      <c r="F7" s="48">
        <v>2</v>
      </c>
      <c r="G7" s="23">
        <v>5000</v>
      </c>
      <c r="H7" s="23">
        <v>10000</v>
      </c>
    </row>
    <row r="8" ht="18.75" customHeight="1" spans="1:8">
      <c r="A8" s="47" t="s">
        <v>70</v>
      </c>
      <c r="B8" s="47" t="s">
        <v>458</v>
      </c>
      <c r="C8" s="33" t="s">
        <v>460</v>
      </c>
      <c r="D8" s="33" t="s">
        <v>436</v>
      </c>
      <c r="E8" s="33" t="s">
        <v>323</v>
      </c>
      <c r="F8" s="48">
        <v>1</v>
      </c>
      <c r="G8" s="23">
        <v>7000</v>
      </c>
      <c r="H8" s="23">
        <v>7000</v>
      </c>
    </row>
    <row r="9" ht="18.75" customHeight="1" spans="1:8">
      <c r="A9" s="47" t="s">
        <v>70</v>
      </c>
      <c r="B9" s="47" t="s">
        <v>458</v>
      </c>
      <c r="C9" s="33" t="s">
        <v>461</v>
      </c>
      <c r="D9" s="33" t="s">
        <v>434</v>
      </c>
      <c r="E9" s="33" t="s">
        <v>323</v>
      </c>
      <c r="F9" s="48">
        <v>2</v>
      </c>
      <c r="G9" s="23">
        <v>2200</v>
      </c>
      <c r="H9" s="23">
        <v>4400</v>
      </c>
    </row>
    <row r="10" ht="18.75" customHeight="1" spans="1:8">
      <c r="A10" s="25" t="s">
        <v>55</v>
      </c>
      <c r="B10" s="49"/>
      <c r="C10" s="49"/>
      <c r="D10" s="49"/>
      <c r="E10" s="50"/>
      <c r="F10" s="48">
        <v>5</v>
      </c>
      <c r="G10" s="23">
        <v>14200</v>
      </c>
      <c r="H10" s="23">
        <v>21400</v>
      </c>
    </row>
  </sheetData>
  <mergeCells count="9">
    <mergeCell ref="A2:H2"/>
    <mergeCell ref="A3:C3"/>
    <mergeCell ref="F4:H4"/>
    <mergeCell ref="A10:E10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selection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ht="15" customHeight="1" spans="4:11">
      <c r="D1" s="28"/>
      <c r="E1" s="28"/>
      <c r="F1" s="28"/>
      <c r="G1" s="28"/>
      <c r="H1" s="29"/>
      <c r="I1" s="29"/>
      <c r="J1" s="29"/>
      <c r="K1" s="38" t="s">
        <v>462</v>
      </c>
    </row>
    <row r="2" ht="42.75" customHeight="1" spans="1:11">
      <c r="A2" s="5" t="str">
        <f>"2025"&amp;"年转移支付补助项目支出预算表"</f>
        <v>2025年转移支付补助项目支出预算表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18.75" customHeight="1" spans="1:11">
      <c r="A3" s="7" t="str">
        <f>"单位名称："&amp;"耿马傣族佤族自治县四排山乡卫生院"</f>
        <v>单位名称：耿马傣族佤族自治县四排山乡卫生院</v>
      </c>
      <c r="B3" s="8"/>
      <c r="C3" s="8"/>
      <c r="D3" s="8"/>
      <c r="E3" s="8"/>
      <c r="F3" s="8"/>
      <c r="G3" s="8"/>
      <c r="H3" s="9"/>
      <c r="I3" s="9"/>
      <c r="J3" s="9"/>
      <c r="K3" s="4" t="s">
        <v>170</v>
      </c>
    </row>
    <row r="4" ht="18.75" customHeight="1" spans="1:11">
      <c r="A4" s="10" t="s">
        <v>264</v>
      </c>
      <c r="B4" s="10" t="s">
        <v>185</v>
      </c>
      <c r="C4" s="10" t="s">
        <v>265</v>
      </c>
      <c r="D4" s="11" t="s">
        <v>186</v>
      </c>
      <c r="E4" s="11" t="s">
        <v>187</v>
      </c>
      <c r="F4" s="11" t="s">
        <v>266</v>
      </c>
      <c r="G4" s="11" t="s">
        <v>267</v>
      </c>
      <c r="H4" s="30" t="s">
        <v>55</v>
      </c>
      <c r="I4" s="12" t="s">
        <v>463</v>
      </c>
      <c r="J4" s="13"/>
      <c r="K4" s="14"/>
    </row>
    <row r="5" ht="18.75" customHeight="1" spans="1:11">
      <c r="A5" s="15"/>
      <c r="B5" s="15"/>
      <c r="C5" s="15"/>
      <c r="D5" s="16"/>
      <c r="E5" s="16"/>
      <c r="F5" s="16"/>
      <c r="G5" s="16"/>
      <c r="H5" s="31"/>
      <c r="I5" s="11" t="s">
        <v>58</v>
      </c>
      <c r="J5" s="11" t="s">
        <v>59</v>
      </c>
      <c r="K5" s="11" t="s">
        <v>60</v>
      </c>
    </row>
    <row r="6" ht="18.75" customHeight="1" spans="1:11">
      <c r="A6" s="17"/>
      <c r="B6" s="17"/>
      <c r="C6" s="17"/>
      <c r="D6" s="18"/>
      <c r="E6" s="18"/>
      <c r="F6" s="18"/>
      <c r="G6" s="18"/>
      <c r="H6" s="32"/>
      <c r="I6" s="18" t="s">
        <v>57</v>
      </c>
      <c r="J6" s="18"/>
      <c r="K6" s="18"/>
    </row>
    <row r="7" ht="18.7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3"/>
      <c r="B8" s="21"/>
      <c r="C8" s="33"/>
      <c r="D8" s="33"/>
      <c r="E8" s="33"/>
      <c r="F8" s="33"/>
      <c r="G8" s="33"/>
      <c r="H8" s="23"/>
      <c r="I8" s="23"/>
      <c r="J8" s="23"/>
      <c r="K8" s="23"/>
    </row>
    <row r="9" ht="18.75" customHeight="1" spans="1:11">
      <c r="A9" s="21"/>
      <c r="B9" s="21"/>
      <c r="C9" s="21"/>
      <c r="D9" s="21"/>
      <c r="E9" s="21"/>
      <c r="F9" s="21"/>
      <c r="G9" s="21"/>
      <c r="H9" s="23"/>
      <c r="I9" s="23"/>
      <c r="J9" s="23"/>
      <c r="K9" s="23"/>
    </row>
    <row r="10" ht="18.75" customHeight="1" spans="1:11">
      <c r="A10" s="34" t="s">
        <v>122</v>
      </c>
      <c r="B10" s="35"/>
      <c r="C10" s="35"/>
      <c r="D10" s="35"/>
      <c r="E10" s="35"/>
      <c r="F10" s="35"/>
      <c r="G10" s="36"/>
      <c r="H10" s="23"/>
      <c r="I10" s="23"/>
      <c r="J10" s="23"/>
      <c r="K10" s="23"/>
    </row>
    <row r="12" customHeight="1" spans="1:1">
      <c r="A12" s="37" t="s">
        <v>464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1"/>
  <sheetViews>
    <sheetView showZeros="0" workbookViewId="0">
      <selection activeCell="E17" sqref="E17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ht="15" customHeight="1" spans="1:7">
      <c r="A1" s="1"/>
      <c r="B1" s="1"/>
      <c r="C1" s="1"/>
      <c r="D1" s="2"/>
      <c r="E1" s="3"/>
      <c r="F1" s="3"/>
      <c r="G1" s="4" t="s">
        <v>465</v>
      </c>
    </row>
    <row r="2" ht="36.75" customHeight="1" spans="1:7">
      <c r="A2" s="5" t="str">
        <f>"2025"&amp;"年部门项目中期规划预算表"</f>
        <v>2025年部门项目中期规划预算表</v>
      </c>
      <c r="B2" s="6"/>
      <c r="C2" s="6"/>
      <c r="D2" s="6"/>
      <c r="E2" s="6"/>
      <c r="F2" s="6"/>
      <c r="G2" s="6"/>
    </row>
    <row r="3" ht="18.75" customHeight="1" spans="1:7">
      <c r="A3" s="7" t="str">
        <f>"单位名称："&amp;"耿马傣族佤族自治县四排山乡卫生院"</f>
        <v>单位名称：耿马傣族佤族自治县四排山乡卫生院</v>
      </c>
      <c r="B3" s="8"/>
      <c r="C3" s="8"/>
      <c r="D3" s="8"/>
      <c r="E3" s="9"/>
      <c r="F3" s="9"/>
      <c r="G3" s="4" t="s">
        <v>170</v>
      </c>
    </row>
    <row r="4" ht="18.75" customHeight="1" spans="1:7">
      <c r="A4" s="10" t="s">
        <v>265</v>
      </c>
      <c r="B4" s="10" t="s">
        <v>264</v>
      </c>
      <c r="C4" s="10" t="s">
        <v>185</v>
      </c>
      <c r="D4" s="11" t="s">
        <v>466</v>
      </c>
      <c r="E4" s="12" t="s">
        <v>58</v>
      </c>
      <c r="F4" s="13"/>
      <c r="G4" s="14"/>
    </row>
    <row r="5" ht="18.75" customHeight="1" spans="1:7">
      <c r="A5" s="15"/>
      <c r="B5" s="15"/>
      <c r="C5" s="15"/>
      <c r="D5" s="16"/>
      <c r="E5" s="10" t="str">
        <f>"2025"&amp;"年"</f>
        <v>2025年</v>
      </c>
      <c r="F5" s="10" t="str">
        <f>"2025"+1&amp;"年"</f>
        <v>2026年</v>
      </c>
      <c r="G5" s="11" t="str">
        <f>"2025"+2&amp;"年"</f>
        <v>2027年</v>
      </c>
    </row>
    <row r="6" ht="18.75" customHeight="1" spans="1:7">
      <c r="A6" s="17"/>
      <c r="B6" s="17"/>
      <c r="C6" s="17"/>
      <c r="D6" s="18"/>
      <c r="E6" s="17" t="s">
        <v>57</v>
      </c>
      <c r="F6" s="17"/>
      <c r="G6" s="18"/>
    </row>
    <row r="7" ht="18.75" customHeight="1" spans="1:7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20">
        <v>7</v>
      </c>
    </row>
    <row r="8" ht="18.75" customHeight="1" spans="1:7">
      <c r="A8" s="21" t="s">
        <v>70</v>
      </c>
      <c r="B8" s="22"/>
      <c r="C8" s="22"/>
      <c r="D8" s="21"/>
      <c r="E8" s="23">
        <v>3400</v>
      </c>
      <c r="F8" s="23"/>
      <c r="G8" s="23"/>
    </row>
    <row r="9" ht="18.75" customHeight="1" spans="1:7">
      <c r="A9" s="21"/>
      <c r="B9" s="21" t="s">
        <v>467</v>
      </c>
      <c r="C9" s="21" t="s">
        <v>277</v>
      </c>
      <c r="D9" s="21" t="s">
        <v>468</v>
      </c>
      <c r="E9" s="23">
        <v>3000</v>
      </c>
      <c r="F9" s="23"/>
      <c r="G9" s="23"/>
    </row>
    <row r="10" ht="18.75" customHeight="1" spans="1:7">
      <c r="A10" s="24"/>
      <c r="B10" s="21" t="s">
        <v>467</v>
      </c>
      <c r="C10" s="21" t="s">
        <v>270</v>
      </c>
      <c r="D10" s="21" t="s">
        <v>468</v>
      </c>
      <c r="E10" s="23">
        <v>400</v>
      </c>
      <c r="F10" s="23"/>
      <c r="G10" s="23"/>
    </row>
    <row r="11" ht="18.75" customHeight="1" spans="1:7">
      <c r="A11" s="25" t="s">
        <v>55</v>
      </c>
      <c r="B11" s="26" t="s">
        <v>469</v>
      </c>
      <c r="C11" s="26"/>
      <c r="D11" s="27"/>
      <c r="E11" s="23">
        <v>3400</v>
      </c>
      <c r="F11" s="23"/>
      <c r="G11" s="23"/>
    </row>
  </sheetData>
  <mergeCells count="11">
    <mergeCell ref="A2:G2"/>
    <mergeCell ref="A3:D3"/>
    <mergeCell ref="E4:G4"/>
    <mergeCell ref="A11:D11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2025-02-20T04:29:00Z</dcterms:created>
  <dcterms:modified xsi:type="dcterms:W3CDTF">2025-02-20T09:14:37Z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9220D17C6BDA4A18B01ADF2CAE9085D8_12</vt:lpwstr>
  </property>
  <property fmtid="{D5CDD505-2E9C-101B-9397-08002B2CF9AE}" pid="3" name="KSOProductBuildVer">
    <vt:lpwstr>2052-12.1.0.19770</vt:lpwstr>
  </property>
</Properties>
</file>