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<sst xmlns="http://schemas.openxmlformats.org/spreadsheetml/2006/main" count="986" uniqueCount="411">
  <si>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</si>
  <si>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</si>
  <si>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</si>
  <si>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</si>
  <si>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</si>
  <si>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</si>
  <si>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</si>
  <si>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</si>
  <si>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</si>
  <si>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</si>
  <si>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</si>
  <si>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</si>
  <si>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</si>
  <si>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</si>
  <si>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</si>
  <si>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</si>
  <si>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</si>
  <si>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</si>
  <si>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</si>
  <si>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</si>
  <si>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</si>
  <si>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</si>
  <si>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</si>
  <si>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</si>
  <si>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</si>
  <si>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</si>
  <si>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</si>
  <si>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</si>
  <si>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</si>
  <si>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</si>
  <si>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</si>
  <si>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</si>
  <si>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</si>
  <si>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</si>
  <si>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</si>
  <si>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</si>
  <si>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</si>
  <si>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</si>
  <si>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</si>
  <si>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</si>
  <si>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</si>
  <si>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</si>
  <si>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</si>
  <si>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</si>
  <si>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</si>
  <si>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</si>
  <si>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</si>
  <si>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</si>
  <si>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</si>
  <si>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</si>
  <si>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</si>
  <si>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</si>
  <si>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</si>
  <si>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</si>
  <si>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</si>
  <si>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</si>
  <si>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</si>
  <si>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</si>
  <si>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</si>
  <si>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</si>
  <si>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</si>
  <si>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</si>
  <si>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</si>
  <si>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</si>
  <si>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</si>
  <si>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</si>
  <si>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</si>
  <si>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</si>
  <si>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</si>
  <si>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653</t>
  </si>
  <si>
    <t>耿马傣族佤族自治县人民政府耿马华侨管理区管理委员会</t>
  </si>
  <si>
    <t>653001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</si>
  <si>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</si>
  <si>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</si>
  <si>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</si>
  <si>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</si>
  <si>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</si>
  <si>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</si>
  <si>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</si>
  <si>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</si>
  <si>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</si>
  <si>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</si>
  <si>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</si>
  <si>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</si>
  <si>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</si>
  <si>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</si>
  <si>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20125</t>
  </si>
  <si>
    <t>2012501</t>
  </si>
  <si>
    <t>20199</t>
  </si>
  <si>
    <t>2019999</t>
  </si>
  <si>
    <t>208</t>
  </si>
  <si>
    <t>社会保障和就业支出</t>
  </si>
  <si>
    <t>20805</t>
  </si>
  <si>
    <t>2080505</t>
  </si>
  <si>
    <t>210</t>
  </si>
  <si>
    <t>卫生健康支出</t>
  </si>
  <si>
    <t>21011</t>
  </si>
  <si>
    <t>2101101</t>
  </si>
  <si>
    <t>2101199</t>
  </si>
  <si>
    <t>211</t>
  </si>
  <si>
    <t>节能环保支出</t>
  </si>
  <si>
    <t>21104</t>
  </si>
  <si>
    <t>2110402</t>
  </si>
  <si>
    <t>221</t>
  </si>
  <si>
    <t>住房保障支出</t>
  </si>
  <si>
    <t>22102</t>
  </si>
  <si>
    <t>2210201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</si>
  <si>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</si>
  <si>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</si>
  <si>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</si>
  <si>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</si>
  <si>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</si>
  <si>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</si>
  <si>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</si>
  <si>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</si>
  <si>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</si>
  <si>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</si>
  <si>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</si>
  <si>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</si>
  <si>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</si>
  <si>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</si>
  <si>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</si>
  <si>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</si>
  <si>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</si>
  <si>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</si>
  <si>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</si>
  <si>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</si>
  <si>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</si>
  <si>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</si>
  <si>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</si>
  <si>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</si>
  <si>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</si>
  <si>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</si>
  <si>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</si>
  <si>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</si>
  <si>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</si>
  <si>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</si>
  <si>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</si>
  <si>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</si>
  <si>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</si>
  <si>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</si>
  <si>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</si>
  <si>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</si>
  <si>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</si>
  <si>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</si>
  <si>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</si>
  <si>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</si>
  <si>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</si>
  <si>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</si>
  <si>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</si>
  <si>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</si>
  <si>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</si>
  <si>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</si>
  <si>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</si>
  <si>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港澳台事务</t>
  </si>
  <si>
    <t>行政运行</t>
  </si>
  <si>
    <t>其他一般公共服务支出</t>
  </si>
  <si>
    <t>行政事业单位养老支出</t>
  </si>
  <si>
    <t>机关事业单位基本养老保险缴费支出</t>
  </si>
  <si>
    <t>行政事业单位医疗</t>
  </si>
  <si>
    <t>行政单位医疗</t>
  </si>
  <si>
    <t>其他行政事业单位医疗支出</t>
  </si>
  <si>
    <t>自然生态保护</t>
  </si>
  <si>
    <t>农村环境保护</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</si>
  <si>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</si>
  <si>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</si>
  <si>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</si>
  <si>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</si>
  <si>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</si>
  <si>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</si>
  <si>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</si>
  <si>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</si>
  <si>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</si>
  <si>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</si>
  <si>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</si>
  <si>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</si>
  <si>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</si>
  <si>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</si>
  <si>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</si>
  <si>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</si>
  <si>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</si>
  <si>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</si>
  <si>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</si>
  <si>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</si>
  <si>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</si>
  <si>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</si>
  <si>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</si>
  <si>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</si>
  <si>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</si>
  <si>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</si>
  <si>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</si>
  <si>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</si>
  <si>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530926210000000001744</t>
  </si>
  <si>
    <t>行政人员工资支出</t>
  </si>
  <si>
    <t>30101</t>
  </si>
  <si>
    <t>基本工资</t>
  </si>
  <si>
    <t>30102</t>
  </si>
  <si>
    <t>津贴补贴</t>
  </si>
  <si>
    <t>530926241100002315013</t>
  </si>
  <si>
    <t>乡镇岗位补贴（行政）</t>
  </si>
  <si>
    <t>30103</t>
  </si>
  <si>
    <t>奖金</t>
  </si>
  <si>
    <t>530926231100001453410</t>
  </si>
  <si>
    <t>行政人员绩效考核奖励（2017年提高部分）</t>
  </si>
  <si>
    <t>530926210000000001746</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</si>
  <si>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</si>
  <si>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</si>
  <si>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</si>
  <si>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</si>
  <si>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</si>
  <si>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</si>
  <si>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</si>
  <si>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</si>
  <si>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</si>
  <si>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</si>
  <si>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</si>
  <si>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2101103</t>
  </si>
  <si>
    <t>公务员医疗补助</t>
  </si>
  <si>
    <t>30111</t>
  </si>
  <si>
    <t>公务员医疗补助缴费</t>
  </si>
  <si>
    <t>30112</t>
  </si>
  <si>
    <t>其他社会保障缴费</t>
  </si>
  <si>
    <t>530926210000000001747</t>
  </si>
  <si>
    <t>30113</t>
  </si>
  <si>
    <t>530926210000000001754</t>
  </si>
  <si>
    <t>一般公用经费</t>
  </si>
  <si>
    <t>30201</t>
  </si>
  <si>
    <t>办公费</t>
  </si>
  <si>
    <t>530926210000000001753</t>
  </si>
  <si>
    <t>工会经费</t>
  </si>
  <si>
    <t>30228</t>
  </si>
  <si>
    <t>530926210000000001750</t>
  </si>
  <si>
    <t>公务用车运行维护费</t>
  </si>
  <si>
    <t>30231</t>
  </si>
  <si>
    <t>530926210000000001751</t>
  </si>
  <si>
    <t>行政人员公务交通补贴</t>
  </si>
  <si>
    <t>30239</t>
  </si>
  <si>
    <t>其他交通费用</t>
  </si>
  <si>
    <t>30307</t>
  </si>
  <si>
    <t>医疗费补助</t>
  </si>
  <si>
    <t>530926241100002473792</t>
  </si>
  <si>
    <t>农业有毒有害和畜牧兽医医疗津贴资金</t>
  </si>
  <si>
    <t>530926251100003877595</t>
  </si>
  <si>
    <t>租车经费</t>
  </si>
  <si>
    <t>预算05-1表</t>
  </si>
  <si>
    <t>项目分类</t>
  </si>
  <si>
    <t>项目单位</t>
  </si>
  <si>
    <t>经济科目编码</t>
  </si>
  <si>
    <t>经济科目名称</t>
  </si>
  <si>
    <t>本年拨款</t>
  </si>
  <si>
    <t>其中：本次下达</t>
  </si>
  <si>
    <t>2025年春节慰问经费</t>
  </si>
  <si>
    <t>专项业务类</t>
  </si>
  <si>
    <t>530926251100004070044</t>
  </si>
  <si>
    <t>30305</t>
  </si>
  <si>
    <t>生活补助</t>
  </si>
  <si>
    <t>绿美乡村建设专项资金</t>
  </si>
  <si>
    <t>事业发展类</t>
  </si>
  <si>
    <t>530926241100002358980</t>
  </si>
  <si>
    <t>31005</t>
  </si>
  <si>
    <t>基础设施建设</t>
  </si>
  <si>
    <t>税费改革转移支付专项资金</t>
  </si>
  <si>
    <t>民生类</t>
  </si>
  <si>
    <t>530926241100002359007</t>
  </si>
  <si>
    <t>30310</t>
  </si>
  <si>
    <t>个人农业生产补贴</t>
  </si>
  <si>
    <t>预算05-2表</t>
  </si>
  <si>
    <t>单位名称、项目名称</t>
  </si>
  <si>
    <t>项目年度绩效目标</t>
  </si>
  <si>
    <t>一级指标</t>
  </si>
  <si>
    <t>二级指标</t>
  </si>
  <si>
    <t>三级指标</t>
  </si>
  <si>
    <t>指标性质</t>
  </si>
  <si>
    <t>指标值</t>
  </si>
  <si>
    <t>度量单位</t>
  </si>
  <si>
    <t>指标属性</t>
  </si>
  <si>
    <t>指标内容</t>
  </si>
  <si>
    <t>通过慰问7名环卫工人，让基层群众感受党委、政府的关怀。</t>
  </si>
  <si>
    <t>产出指标</t>
  </si>
  <si>
    <t>数量指标</t>
  </si>
  <si>
    <t>慰问人数</t>
  </si>
  <si>
    <t>=</t>
  </si>
  <si>
    <t>人</t>
  </si>
  <si>
    <t>定量指标</t>
  </si>
  <si>
    <t>反映慰问人数</t>
  </si>
  <si>
    <t>质量指标</t>
  </si>
  <si>
    <t>慰问对象准确率</t>
  </si>
  <si>
    <t>100</t>
  </si>
  <si>
    <t>%</t>
  </si>
  <si>
    <t>反映慰问对象准确率</t>
  </si>
  <si>
    <t>时效指标</t>
  </si>
  <si>
    <t>慰问时效</t>
  </si>
  <si>
    <t>&lt;=</t>
  </si>
  <si>
    <t>春节前</t>
  </si>
  <si>
    <t>反映慰问时效</t>
  </si>
  <si>
    <t>效益指标</t>
  </si>
  <si>
    <t>社会效益</t>
  </si>
  <si>
    <t>政府亲和力</t>
  </si>
  <si>
    <t>&gt;=</t>
  </si>
  <si>
    <t>10</t>
  </si>
  <si>
    <t>反映政府亲和力</t>
  </si>
  <si>
    <t>满意度指标</t>
  </si>
  <si>
    <t>服务对象满意度</t>
  </si>
  <si>
    <t>受益对象满意度</t>
  </si>
  <si>
    <t>95</t>
  </si>
  <si>
    <t>1、通过人居环境提升建设工作，村庄生活垃圾实现100%收集全处理；
2、通过完善雨污处理设施，加快完善辖区18个居民小组污水处理设施、配套管网和雨水管网系统，全面提升城乡污水处理和排涝安全保障能力，达到农村污水处理率达50%；
3、通过厕所改造，提升粪污无害化水平，推进农村户用厕所进院、入室，农村厕所污水治理和资源化利用率达到90%以上，彻底消除村庄旱厕。
4、通过村庄路灯、绿地、环村林及小果园、小菜园建设，全力打造绿美侨乡，主干道、街道周边村组、社区增花、增绿、增亮覆盖率达90%以上。</t>
  </si>
  <si>
    <t>污水管网、公厕等基础设施覆盖居民小组个数</t>
  </si>
  <si>
    <t>个</t>
  </si>
  <si>
    <t>反映新建、改造、修缮工程量完成情况。</t>
  </si>
  <si>
    <t>垃圾清运覆盖的居民小组数量</t>
  </si>
  <si>
    <t>18</t>
  </si>
  <si>
    <t>反映垃圾清运覆盖的范围</t>
  </si>
  <si>
    <t>基础设施竣工验收合格率</t>
  </si>
  <si>
    <t>90</t>
  </si>
  <si>
    <t>反映项目验收情况。
竣工验收合格率=（验收合格单元工程数量/完工单元工程总数）×100%。</t>
  </si>
  <si>
    <t>垃圾清运覆盖率</t>
  </si>
  <si>
    <t>反映垃圾清运覆盖全区人员情况。</t>
  </si>
  <si>
    <t>带动剩余劳动力稳定就业人数</t>
  </si>
  <si>
    <t>反映项目开展创造的就业情况。</t>
  </si>
  <si>
    <t>受益人群的覆盖率</t>
  </si>
  <si>
    <t>反映项目设计受益人群或地区的实现情况。
受益人群覆盖率=（实际实现受益人群数/计划实现受益人群数）*100%</t>
  </si>
  <si>
    <t>增花、增绿、增亮等覆盖率</t>
  </si>
  <si>
    <t>反映绿美侨乡建设成果。</t>
  </si>
  <si>
    <t>绿美侨乡开展后管理区整体形象的提升</t>
  </si>
  <si>
    <t>反映项目开展后社会对管理区的整体评价及拉动第三产业发展的持续影响。</t>
  </si>
  <si>
    <t>基础设施建设项目受益人群满意度</t>
  </si>
  <si>
    <t>调查人群中对设施建设或设施运行的满意度。
受益人群覆盖率=（调查人群中对设施建设或设施运行的人数/问卷调查人数）*100%</t>
  </si>
  <si>
    <t>场员群众满意度</t>
  </si>
  <si>
    <t>群众对垃圾清运及主干道卫生保洁的满意度。</t>
  </si>
  <si>
    <t>1.通过发放2024年税改直补资金90万元，促进农场税费改革工作顺利进行，切实减轻场员群众负担。2.通过2个居民小组的美化、亮化及组内道路提质改造项目工程建设，完善基础设施建设，改善居民小组人居环境。</t>
  </si>
  <si>
    <t>税改直补获补对象数</t>
  </si>
  <si>
    <t>990</t>
  </si>
  <si>
    <t>户</t>
  </si>
  <si>
    <t>反映获补助人员的数量情况。</t>
  </si>
  <si>
    <t>基础设施项目工程建设数量</t>
  </si>
  <si>
    <t>反映工程设计实现的功能数量或工程的相对独立单元的数量。</t>
  </si>
  <si>
    <t>基础设施项目工程主体工程完成率</t>
  </si>
  <si>
    <t>反映主体工程完成情况。
主体工程完成率=（按计划完成主体工程的工程量/计划完成主体工程量）*100%。</t>
  </si>
  <si>
    <t>基础设施项目工程建设竣工验收合格率</t>
  </si>
  <si>
    <t>税改直补获补覆盖率</t>
  </si>
  <si>
    <t>获补覆盖率=实际获得补助人数/申请符合标准人数*100%</t>
  </si>
  <si>
    <t>税改直补资金审核公开公示度</t>
  </si>
  <si>
    <t>反映补助事项在管理区、华侨社区及各居民小组或其他渠道按规定进行公示的情况。
补助事项公示度=按规定公布事项/按规定应公布事项*100%</t>
  </si>
  <si>
    <t>税改直补发放及时率</t>
  </si>
  <si>
    <t>反映发放单位及时发放补助资金的情况。
发放及时率=在时限内发放资金/应发放资金*100%</t>
  </si>
  <si>
    <t>基础设施项目工程建设完工率</t>
  </si>
  <si>
    <t>反映工程按计划完工情况。
计划完工率=实际完成工程项目个数/按计划应完成项目个数。</t>
  </si>
  <si>
    <t>经济效益</t>
  </si>
  <si>
    <t>税改直补农户增收的金额</t>
  </si>
  <si>
    <t>700</t>
  </si>
  <si>
    <t>元/户</t>
  </si>
  <si>
    <t>反映场员群众获得直补直接提高的经济收入金额。</t>
  </si>
  <si>
    <t>基础设施建设地受益人群覆盖率</t>
  </si>
  <si>
    <t>80</t>
  </si>
  <si>
    <t>反映基础设施建设完成后所在地群众获益、方便地人数。</t>
  </si>
  <si>
    <t>群众对税改直补资金发放公平、公正的满意度</t>
  </si>
  <si>
    <t>反映群众对税改直补的发放过程、发放结果的满意情况。</t>
  </si>
  <si>
    <t>群众对基础设施建设效果的满意度</t>
  </si>
  <si>
    <t>反映群众对基础设施项目建设的质量、运行效果的满意情况。</t>
  </si>
  <si>
    <t>预算06表</t>
  </si>
  <si>
    <t>政府性基金预算支出预算表</t>
  </si>
  <si>
    <t>单位名称：临沧市发展和改革委员会</t>
  </si>
  <si>
    <t>本年政府性基金预算支出</t>
  </si>
  <si>
    <t>注：本单位本年度无政府性基金预算支出，故此表为空表。</t>
  </si>
  <si>
    <t>预算07表</t>
  </si>
  <si>
    <t>预算项目</t>
  </si>
  <si>
    <t>采购项目</t>
  </si>
  <si>
    <t>采购目录</t>
  </si>
  <si>
    <t>计量
单位</t>
  </si>
  <si>
    <t>数量</t>
  </si>
  <si>
    <t>面向中小企业预留资金</t>
  </si>
  <si>
    <t>政府性
基金</t>
  </si>
  <si>
    <t>国有资本经营收益</t>
  </si>
  <si>
    <t>财政专户管理的收入</t>
  </si>
  <si>
    <t>加油采购</t>
  </si>
  <si>
    <t>车辆加油、添加燃料服务</t>
  </si>
  <si>
    <t>元</t>
  </si>
  <si>
    <t>维修</t>
  </si>
  <si>
    <t>车辆维修和保养服务</t>
  </si>
  <si>
    <t>保险</t>
  </si>
  <si>
    <t>机动车保险服务</t>
  </si>
  <si>
    <t>预算08表</t>
  </si>
  <si>
    <t>政府购买服务项目</t>
  </si>
  <si>
    <t>政府购买服务目录</t>
  </si>
  <si>
    <t>注：本单位本年度无政府购买服务，故此表为空表。</t>
  </si>
  <si>
    <t>预算09-1表</t>
  </si>
  <si>
    <t>单位名称（项目）</t>
  </si>
  <si>
    <t>地区</t>
  </si>
  <si>
    <t>政府性基金</t>
  </si>
  <si>
    <t>-</t>
  </si>
  <si>
    <t>注：本单位本年度无县对下转移支付项目，故此表为空表。</t>
  </si>
  <si>
    <t>预算09-2表</t>
  </si>
  <si>
    <t>预算10表</t>
  </si>
  <si>
    <t>资产类别</t>
  </si>
  <si>
    <t>资产分类代码.名称</t>
  </si>
  <si>
    <t>资产名称</t>
  </si>
  <si>
    <t>计量单位</t>
  </si>
  <si>
    <t>财政部门批复数（元）</t>
  </si>
  <si>
    <t>单价</t>
  </si>
  <si>
    <t>金额</t>
  </si>
  <si>
    <t>注：本单位本年度无新增资产，故此表为空表。</t>
  </si>
  <si>
    <t>预算11表</t>
  </si>
  <si>
    <t>上级补助</t>
  </si>
  <si>
    <t>注：本单位本年度无转移支付补助项目，故此表为空表。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</si>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</sst>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6">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2" fillId="0" borderId="7" xfId="0" applyFont="1" applyBorder="1" applyAlignment="1" applyProtection="1">
      <alignment horizontal="lef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1" fillId="0" borderId="7" xfId="0" applyFont="1" applyBorder="1" applyAlignment="1">
      <alignment horizontal="center" vertical="center"/>
      <protection locked="0"/>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176" fontId="12" fillId="0" borderId="7" xfId="0" applyNumberFormat="1" applyFont="1" applyBorder="1" applyAlignment="1" applyProtection="1">
      <alignment horizontal="right" vertical="center"/>
    </xf>
    <xf numFmtId="0" fontId="2" fillId="0" borderId="0" xfId="0" applyFont="1" applyProtection="1">
      <alignment vertical="top"/>
    </xf>
    <xf numFmtId="0" fontId="13"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6" fillId="0" borderId="6" xfId="0" applyFont="1" applyBorder="1" applyAlignment="1">
      <alignment vertical="center"/>
      <protection locked="0"/>
    </xf>
    <xf numFmtId="0" fontId="17" fillId="0" borderId="6" xfId="0" applyFont="1" applyBorder="1" applyAlignment="1">
      <alignment horizontal="center" vertical="center"/>
      <protection locked="0"/>
    </xf>
    <xf numFmtId="176" fontId="17"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8" fillId="0" borderId="0" xfId="0" applyFont="1" applyAlignment="1" applyProtection="1">
      <alignment vertical="center"/>
    </xf>
    <xf numFmtId="0" fontId="19"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0" fillId="0" borderId="0" xfId="0" applyFont="1" applyAlignment="1" applyProtection="1"/>
    <xf numFmtId="0" fontId="21"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18" fillId="0" borderId="0" xfId="0" applyFont="1" applyProtection="1">
      <alignment vertical="top"/>
    </xf>
    <xf numFmtId="0" fontId="21"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2" fillId="0" borderId="0" xfId="0" applyFont="1" applyAlignment="1" applyProtection="1">
      <alignment horizontal="center" vertical="top"/>
    </xf>
    <xf numFmtId="0" fontId="23"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4"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K19" sqref="K1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199"/>
      <c r="C2" s="199"/>
      <c r="D2" s="199"/>
    </row>
    <row r="3" ht="18.75" customHeight="1" spans="1:4">
      <c r="A3" s="41" t="str">
        <f>"单位名称："&amp;"耿马傣族佤族自治县人民政府耿马华侨管理区管理委员会"</f>
        <v>单位名称：耿马傣族佤族自治县人民政府耿马华侨管理区管理委员会</v>
      </c>
      <c r="B3" s="200"/>
      <c r="C3" s="200"/>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2" t="s">
        <v>6</v>
      </c>
      <c r="B7" s="23">
        <v>2213560.63</v>
      </c>
      <c r="C7" s="132" t="s">
        <v>7</v>
      </c>
      <c r="D7" s="23">
        <v>2023200.76</v>
      </c>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01" t="s">
        <v>14</v>
      </c>
      <c r="B11" s="23"/>
      <c r="C11" s="159" t="s">
        <v>15</v>
      </c>
      <c r="D11" s="23"/>
    </row>
    <row r="12" ht="18.75" customHeight="1" spans="1:4">
      <c r="A12" s="162" t="s">
        <v>16</v>
      </c>
      <c r="B12" s="23"/>
      <c r="C12" s="161" t="s">
        <v>17</v>
      </c>
      <c r="D12" s="23"/>
    </row>
    <row r="13" ht="18.75" customHeight="1" spans="1:4">
      <c r="A13" s="162" t="s">
        <v>18</v>
      </c>
      <c r="B13" s="23"/>
      <c r="C13" s="161" t="s">
        <v>19</v>
      </c>
      <c r="D13" s="23"/>
    </row>
    <row r="14" ht="18.75" customHeight="1" spans="1:4">
      <c r="A14" s="162" t="s">
        <v>20</v>
      </c>
      <c r="B14" s="23"/>
      <c r="C14" s="161" t="s">
        <v>21</v>
      </c>
      <c r="D14" s="23">
        <v>18190.08</v>
      </c>
    </row>
    <row r="15" ht="18.75" customHeight="1" spans="1:4">
      <c r="A15" s="162" t="s">
        <v>22</v>
      </c>
      <c r="B15" s="23"/>
      <c r="C15" s="161" t="s">
        <v>23</v>
      </c>
      <c r="D15" s="23">
        <v>8527.23</v>
      </c>
    </row>
    <row r="16" ht="18.75" customHeight="1" spans="1:4">
      <c r="A16" s="162" t="s">
        <v>24</v>
      </c>
      <c r="B16" s="23"/>
      <c r="C16" s="162" t="s">
        <v>25</v>
      </c>
      <c r="D16" s="23">
        <v>150000</v>
      </c>
    </row>
    <row r="17" ht="18.75" customHeight="1" spans="1:4">
      <c r="A17" s="162" t="s">
        <v>26</v>
      </c>
      <c r="B17" s="23"/>
      <c r="C17" s="162" t="s">
        <v>27</v>
      </c>
      <c r="D17" s="23"/>
    </row>
    <row r="18" ht="18.75" customHeight="1" spans="1:4">
      <c r="A18" s="163" t="s">
        <v>26</v>
      </c>
      <c r="B18" s="23"/>
      <c r="C18" s="161" t="s">
        <v>28</v>
      </c>
      <c r="D18" s="23"/>
    </row>
    <row r="19" ht="18.75" customHeight="1" spans="1:4">
      <c r="A19" s="163" t="s">
        <v>26</v>
      </c>
      <c r="B19" s="23"/>
      <c r="C19" s="161" t="s">
        <v>29</v>
      </c>
      <c r="D19" s="23"/>
    </row>
    <row r="20" ht="18.75" customHeight="1" spans="1:4">
      <c r="A20" s="163" t="s">
        <v>26</v>
      </c>
      <c r="B20" s="23"/>
      <c r="C20" s="161" t="s">
        <v>30</v>
      </c>
      <c r="D20" s="23"/>
    </row>
    <row r="21" ht="18.75" customHeight="1" spans="1:4">
      <c r="A21" s="163" t="s">
        <v>26</v>
      </c>
      <c r="B21" s="23"/>
      <c r="C21" s="161" t="s">
        <v>31</v>
      </c>
      <c r="D21" s="23"/>
    </row>
    <row r="22" ht="18.75" customHeight="1" spans="1:4">
      <c r="A22" s="163" t="s">
        <v>26</v>
      </c>
      <c r="B22" s="23"/>
      <c r="C22" s="161" t="s">
        <v>32</v>
      </c>
      <c r="D22" s="23"/>
    </row>
    <row r="23" ht="18.75" customHeight="1" spans="1:4">
      <c r="A23" s="163" t="s">
        <v>26</v>
      </c>
      <c r="B23" s="23"/>
      <c r="C23" s="161" t="s">
        <v>33</v>
      </c>
      <c r="D23" s="23"/>
    </row>
    <row r="24" ht="18.75" customHeight="1" spans="1:4">
      <c r="A24" s="163" t="s">
        <v>26</v>
      </c>
      <c r="B24" s="23"/>
      <c r="C24" s="161" t="s">
        <v>34</v>
      </c>
      <c r="D24" s="23"/>
    </row>
    <row r="25" ht="18.75" customHeight="1" spans="1:4">
      <c r="A25" s="163" t="s">
        <v>26</v>
      </c>
      <c r="B25" s="23"/>
      <c r="C25" s="161" t="s">
        <v>35</v>
      </c>
      <c r="D25" s="23">
        <v>13642.56</v>
      </c>
    </row>
    <row r="26" ht="18.75" customHeight="1" spans="1:4">
      <c r="A26" s="163" t="s">
        <v>26</v>
      </c>
      <c r="B26" s="23"/>
      <c r="C26" s="161" t="s">
        <v>36</v>
      </c>
      <c r="D26" s="23"/>
    </row>
    <row r="27" ht="18.75" customHeight="1" spans="1:4">
      <c r="A27" s="163" t="s">
        <v>26</v>
      </c>
      <c r="B27" s="23"/>
      <c r="C27" s="161" t="s">
        <v>37</v>
      </c>
      <c r="D27" s="23"/>
    </row>
    <row r="28" ht="18.75" customHeight="1" spans="1:4">
      <c r="A28" s="163" t="s">
        <v>26</v>
      </c>
      <c r="B28" s="23"/>
      <c r="C28" s="161" t="s">
        <v>38</v>
      </c>
      <c r="D28" s="23"/>
    </row>
    <row r="29" ht="18.75" customHeight="1" spans="1:4">
      <c r="A29" s="163" t="s">
        <v>26</v>
      </c>
      <c r="B29" s="23"/>
      <c r="C29" s="161" t="s">
        <v>39</v>
      </c>
      <c r="D29" s="23"/>
    </row>
    <row r="30" ht="18.75" customHeight="1" spans="1:4">
      <c r="A30" s="164" t="s">
        <v>26</v>
      </c>
      <c r="B30" s="23"/>
      <c r="C30" s="162" t="s">
        <v>40</v>
      </c>
      <c r="D30" s="23"/>
    </row>
    <row r="31" ht="18.75" customHeight="1" spans="1:4">
      <c r="A31" s="164" t="s">
        <v>26</v>
      </c>
      <c r="B31" s="23"/>
      <c r="C31" s="162" t="s">
        <v>41</v>
      </c>
      <c r="D31" s="23"/>
    </row>
    <row r="32" ht="18.75" customHeight="1" spans="1:4">
      <c r="A32" s="164" t="s">
        <v>26</v>
      </c>
      <c r="B32" s="23"/>
      <c r="C32" s="162" t="s">
        <v>42</v>
      </c>
      <c r="D32" s="23"/>
    </row>
    <row r="33" ht="18.75" customHeight="1" spans="1:4">
      <c r="A33" s="202" t="s">
        <v>43</v>
      </c>
      <c r="B33" s="165">
        <f>SUM(B7:B11)</f>
        <v>2213560.63</v>
      </c>
      <c r="C33" s="203" t="s">
        <v>44</v>
      </c>
      <c r="D33" s="165">
        <v>2213560.63</v>
      </c>
    </row>
    <row r="34" ht="18.75" customHeight="1" spans="1:4">
      <c r="A34" s="204" t="s">
        <v>45</v>
      </c>
      <c r="B34" s="23"/>
      <c r="C34" s="132" t="s">
        <v>46</v>
      </c>
      <c r="D34" s="23"/>
    </row>
    <row r="35" ht="18.75" customHeight="1" spans="1:4">
      <c r="A35" s="204" t="s">
        <v>47</v>
      </c>
      <c r="B35" s="23"/>
      <c r="C35" s="132" t="s">
        <v>47</v>
      </c>
      <c r="D35" s="23"/>
    </row>
    <row r="36" ht="18.75" customHeight="1" spans="1:4">
      <c r="A36" s="204" t="s">
        <v>48</v>
      </c>
      <c r="B36" s="23"/>
      <c r="C36" s="132" t="s">
        <v>49</v>
      </c>
      <c r="D36" s="23"/>
    </row>
    <row r="37" ht="18.75" customHeight="1" spans="1:4">
      <c r="A37" s="205" t="s">
        <v>50</v>
      </c>
      <c r="B37" s="165">
        <f t="shared" ref="B37:D37" si="0">B33+B34</f>
        <v>2213560.63</v>
      </c>
      <c r="C37" s="203" t="s">
        <v>51</v>
      </c>
      <c r="D37" s="165">
        <f t="shared" si="0"/>
        <v>2213560.63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359</v>
      </c>
    </row>
    <row r="2" ht="32.25" customHeight="1" spans="1:6">
      <c r="A2" s="102" t="str">
        <f>"2025"&amp;"年部门政府性基金预算支出预算表"</f>
        <v>2025年部门政府性基金预算支出预算表</v>
      </c>
      <c r="B2" s="103" t="s">
        <v>360</v>
      </c>
      <c r="C2" s="104"/>
      <c r="D2" s="105"/>
      <c r="E2" s="105"/>
      <c r="F2" s="105"/>
    </row>
    <row r="3" ht="18.75" customHeight="1" spans="1:6">
      <c r="A3" s="7" t="str">
        <f>"单位名称："&amp;"耿马傣族佤族自治县人民政府耿马华侨管理区管理委员会"</f>
        <v>单位名称：耿马傣族佤族自治县人民政府耿马华侨管理区管理委员会</v>
      </c>
      <c r="B3" s="7" t="s">
        <v>361</v>
      </c>
      <c r="C3" s="99"/>
      <c r="D3" s="101"/>
      <c r="E3" s="101"/>
      <c r="F3" s="39" t="s">
        <v>1</v>
      </c>
    </row>
    <row r="4" ht="18.75" customHeight="1" spans="1:6">
      <c r="A4" s="106" t="s">
        <v>175</v>
      </c>
      <c r="B4" s="107" t="s">
        <v>73</v>
      </c>
      <c r="C4" s="108" t="s">
        <v>74</v>
      </c>
      <c r="D4" s="13" t="s">
        <v>362</v>
      </c>
      <c r="E4" s="13"/>
      <c r="F4" s="14"/>
    </row>
    <row r="5" ht="18.75" customHeight="1" spans="1:6">
      <c r="A5" s="109"/>
      <c r="B5" s="110"/>
      <c r="C5" s="95"/>
      <c r="D5" s="94" t="s">
        <v>55</v>
      </c>
      <c r="E5" s="94" t="s">
        <v>75</v>
      </c>
      <c r="F5" s="94" t="s">
        <v>76</v>
      </c>
    </row>
    <row r="6" ht="18.75" customHeight="1" spans="1:6">
      <c r="A6" s="109">
        <v>1</v>
      </c>
      <c r="B6" s="111" t="s">
        <v>149</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107</v>
      </c>
      <c r="B9" s="114" t="s">
        <v>107</v>
      </c>
      <c r="C9" s="115" t="s">
        <v>107</v>
      </c>
      <c r="D9" s="23"/>
      <c r="E9" s="23"/>
      <c r="F9" s="23"/>
    </row>
    <row r="10" customHeight="1" spans="1:1">
      <c r="A10" t="s">
        <v>363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364</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"单位名称："&amp;"耿马傣族佤族自治县人民政府耿马华侨管理区管理委员会"</f>
        <v>单位名称：耿马傣族佤族自治县人民政府耿马华侨管理区管理委员会</v>
      </c>
      <c r="B3" s="93"/>
      <c r="C3" s="93"/>
      <c r="D3" s="93"/>
      <c r="E3" s="93"/>
      <c r="F3" s="93"/>
      <c r="G3" s="93"/>
      <c r="H3" s="93"/>
      <c r="I3" s="93"/>
      <c r="J3" s="93"/>
      <c r="O3" s="63"/>
      <c r="P3" s="63"/>
      <c r="Q3" s="39" t="s">
        <v>167</v>
      </c>
    </row>
    <row r="4" ht="18.75" customHeight="1" spans="1:17">
      <c r="A4" s="11" t="s">
        <v>365</v>
      </c>
      <c r="B4" s="72" t="s">
        <v>366</v>
      </c>
      <c r="C4" s="72" t="s">
        <v>367</v>
      </c>
      <c r="D4" s="72" t="s">
        <v>368</v>
      </c>
      <c r="E4" s="72" t="s">
        <v>369</v>
      </c>
      <c r="F4" s="72" t="s">
        <v>370</v>
      </c>
      <c r="G4" s="44" t="s">
        <v>182</v>
      </c>
      <c r="H4" s="44"/>
      <c r="I4" s="44"/>
      <c r="J4" s="44"/>
      <c r="K4" s="74"/>
      <c r="L4" s="44"/>
      <c r="M4" s="44"/>
      <c r="N4" s="44"/>
      <c r="O4" s="64"/>
      <c r="P4" s="74"/>
      <c r="Q4" s="45"/>
    </row>
    <row r="5" ht="18.75" customHeight="1" spans="1:17">
      <c r="A5" s="16"/>
      <c r="B5" s="75"/>
      <c r="C5" s="75"/>
      <c r="D5" s="75"/>
      <c r="E5" s="75"/>
      <c r="F5" s="75"/>
      <c r="G5" s="75" t="s">
        <v>55</v>
      </c>
      <c r="H5" s="75" t="s">
        <v>58</v>
      </c>
      <c r="I5" s="75" t="s">
        <v>371</v>
      </c>
      <c r="J5" s="75" t="s">
        <v>372</v>
      </c>
      <c r="K5" s="76" t="s">
        <v>373</v>
      </c>
      <c r="L5" s="89" t="s">
        <v>78</v>
      </c>
      <c r="M5" s="89"/>
      <c r="N5" s="89"/>
      <c r="O5" s="90"/>
      <c r="P5" s="91"/>
      <c r="Q5" s="77"/>
    </row>
    <row r="6" ht="30" customHeight="1" spans="1:17">
      <c r="A6" s="18"/>
      <c r="B6" s="77"/>
      <c r="C6" s="77"/>
      <c r="D6" s="77"/>
      <c r="E6" s="77"/>
      <c r="F6" s="77"/>
      <c r="G6" s="77"/>
      <c r="H6" s="77" t="s">
        <v>57</v>
      </c>
      <c r="I6" s="77"/>
      <c r="J6" s="77"/>
      <c r="K6" s="78"/>
      <c r="L6" s="77" t="s">
        <v>57</v>
      </c>
      <c r="M6" s="77" t="s">
        <v>64</v>
      </c>
      <c r="N6" s="77" t="s">
        <v>190</v>
      </c>
      <c r="O6" s="92" t="s">
        <v>66</v>
      </c>
      <c r="P6" s="78" t="s">
        <v>67</v>
      </c>
      <c r="Q6" s="77" t="s">
        <v>68</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70</v>
      </c>
      <c r="B8" s="81"/>
      <c r="C8" s="81"/>
      <c r="D8" s="81"/>
      <c r="E8" s="96"/>
      <c r="F8" s="23"/>
      <c r="G8" s="23">
        <v>20000</v>
      </c>
      <c r="H8" s="23">
        <v>20000</v>
      </c>
      <c r="I8" s="23"/>
      <c r="J8" s="23"/>
      <c r="K8" s="23"/>
      <c r="L8" s="23"/>
      <c r="M8" s="23"/>
      <c r="N8" s="23"/>
      <c r="O8" s="23"/>
      <c r="P8" s="23"/>
      <c r="Q8" s="23"/>
    </row>
    <row r="9" ht="18.75" customHeight="1" spans="1:17">
      <c r="A9" s="97" t="s">
        <v>70</v>
      </c>
      <c r="B9" s="81"/>
      <c r="C9" s="81"/>
      <c r="D9" s="81"/>
      <c r="E9" s="98"/>
      <c r="F9" s="23"/>
      <c r="G9" s="23">
        <v>20000</v>
      </c>
      <c r="H9" s="23">
        <v>20000</v>
      </c>
      <c r="I9" s="23"/>
      <c r="J9" s="23"/>
      <c r="K9" s="23"/>
      <c r="L9" s="23"/>
      <c r="M9" s="23"/>
      <c r="N9" s="23"/>
      <c r="O9" s="23"/>
      <c r="P9" s="23"/>
      <c r="Q9" s="23"/>
    </row>
    <row r="10" ht="18.75" customHeight="1" spans="1:17">
      <c r="A10" s="80" t="str">
        <f>"    "&amp;"公务用车运行维护费"</f>
        <v>    公务用车运行维护费</v>
      </c>
      <c r="B10" s="81" t="s">
        <v>374</v>
      </c>
      <c r="C10" s="81" t="s">
        <v>375</v>
      </c>
      <c r="D10" s="81" t="s">
        <v>376</v>
      </c>
      <c r="E10" s="98">
        <v>10000</v>
      </c>
      <c r="F10" s="23"/>
      <c r="G10" s="23">
        <v>10000</v>
      </c>
      <c r="H10" s="23">
        <v>10000</v>
      </c>
      <c r="I10" s="23"/>
      <c r="J10" s="23"/>
      <c r="K10" s="23"/>
      <c r="L10" s="23"/>
      <c r="M10" s="23"/>
      <c r="N10" s="23"/>
      <c r="O10" s="23"/>
      <c r="P10" s="23"/>
      <c r="Q10" s="23"/>
    </row>
    <row r="11" ht="18.75" customHeight="1" spans="1:17">
      <c r="A11" s="80" t="str">
        <f>"    "&amp;"公务用车运行维护费"</f>
        <v>    公务用车运行维护费</v>
      </c>
      <c r="B11" s="81" t="s">
        <v>377</v>
      </c>
      <c r="C11" s="81" t="s">
        <v>378</v>
      </c>
      <c r="D11" s="81" t="s">
        <v>376</v>
      </c>
      <c r="E11" s="98">
        <v>8000</v>
      </c>
      <c r="F11" s="23"/>
      <c r="G11" s="23">
        <v>8000</v>
      </c>
      <c r="H11" s="23">
        <v>8000</v>
      </c>
      <c r="I11" s="23"/>
      <c r="J11" s="23"/>
      <c r="K11" s="23"/>
      <c r="L11" s="23"/>
      <c r="M11" s="23"/>
      <c r="N11" s="23"/>
      <c r="O11" s="23"/>
      <c r="P11" s="23"/>
      <c r="Q11" s="23"/>
    </row>
    <row r="12" ht="18.75" customHeight="1" spans="1:17">
      <c r="A12" s="80" t="str">
        <f>"    "&amp;"公务用车运行维护费"</f>
        <v>    公务用车运行维护费</v>
      </c>
      <c r="B12" s="81" t="s">
        <v>379</v>
      </c>
      <c r="C12" s="81" t="s">
        <v>380</v>
      </c>
      <c r="D12" s="81" t="s">
        <v>376</v>
      </c>
      <c r="E12" s="98">
        <v>1</v>
      </c>
      <c r="F12" s="23"/>
      <c r="G12" s="23">
        <v>2000</v>
      </c>
      <c r="H12" s="23">
        <v>2000</v>
      </c>
      <c r="I12" s="23"/>
      <c r="J12" s="23"/>
      <c r="K12" s="23"/>
      <c r="L12" s="23"/>
      <c r="M12" s="23"/>
      <c r="N12" s="23"/>
      <c r="O12" s="23"/>
      <c r="P12" s="23"/>
      <c r="Q12" s="23"/>
    </row>
    <row r="13" ht="18.75" customHeight="1" spans="1:17">
      <c r="A13" s="83" t="s">
        <v>107</v>
      </c>
      <c r="B13" s="84"/>
      <c r="C13" s="84"/>
      <c r="D13" s="84"/>
      <c r="E13" s="96"/>
      <c r="F13" s="23"/>
      <c r="G13" s="23">
        <v>20000</v>
      </c>
      <c r="H13" s="23">
        <v>20000</v>
      </c>
      <c r="I13" s="23"/>
      <c r="J13" s="23"/>
      <c r="K13" s="23"/>
      <c r="L13" s="23"/>
      <c r="M13" s="23"/>
      <c r="N13" s="23"/>
      <c r="O13" s="23"/>
      <c r="P13" s="23"/>
      <c r="Q13" s="23"/>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B11" sqref="B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381</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"单位名称："&amp;"耿马傣族佤族自治县人民政府耿马华侨管理区管理委员会"</f>
        <v>单位名称：耿马傣族佤族自治县人民政府耿马华侨管理区管理委员会</v>
      </c>
      <c r="B3" s="60"/>
      <c r="C3" s="71"/>
      <c r="D3" s="60"/>
      <c r="E3" s="60"/>
      <c r="F3" s="60"/>
      <c r="G3" s="60"/>
      <c r="H3" s="68"/>
      <c r="I3" s="62"/>
      <c r="J3" s="62"/>
      <c r="K3" s="62"/>
      <c r="L3" s="63"/>
      <c r="M3" s="88"/>
      <c r="N3" s="87" t="s">
        <v>167</v>
      </c>
    </row>
    <row r="4" ht="18.75" customHeight="1" spans="1:14">
      <c r="A4" s="11" t="s">
        <v>365</v>
      </c>
      <c r="B4" s="72" t="s">
        <v>382</v>
      </c>
      <c r="C4" s="73" t="s">
        <v>383</v>
      </c>
      <c r="D4" s="44" t="s">
        <v>182</v>
      </c>
      <c r="E4" s="44"/>
      <c r="F4" s="44"/>
      <c r="G4" s="44"/>
      <c r="H4" s="74"/>
      <c r="I4" s="44"/>
      <c r="J4" s="44"/>
      <c r="K4" s="44"/>
      <c r="L4" s="64"/>
      <c r="M4" s="74"/>
      <c r="N4" s="45"/>
    </row>
    <row r="5" ht="18.75" customHeight="1" spans="1:14">
      <c r="A5" s="16"/>
      <c r="B5" s="75"/>
      <c r="C5" s="76"/>
      <c r="D5" s="75" t="s">
        <v>55</v>
      </c>
      <c r="E5" s="75" t="s">
        <v>58</v>
      </c>
      <c r="F5" s="75" t="s">
        <v>371</v>
      </c>
      <c r="G5" s="75" t="s">
        <v>372</v>
      </c>
      <c r="H5" s="76" t="s">
        <v>373</v>
      </c>
      <c r="I5" s="89" t="s">
        <v>78</v>
      </c>
      <c r="J5" s="89"/>
      <c r="K5" s="89"/>
      <c r="L5" s="90"/>
      <c r="M5" s="91"/>
      <c r="N5" s="77"/>
    </row>
    <row r="6" ht="26.25" customHeight="1" spans="1:14">
      <c r="A6" s="18"/>
      <c r="B6" s="77"/>
      <c r="C6" s="78"/>
      <c r="D6" s="77"/>
      <c r="E6" s="77"/>
      <c r="F6" s="77"/>
      <c r="G6" s="77"/>
      <c r="H6" s="78"/>
      <c r="I6" s="77" t="s">
        <v>57</v>
      </c>
      <c r="J6" s="77" t="s">
        <v>64</v>
      </c>
      <c r="K6" s="77" t="s">
        <v>190</v>
      </c>
      <c r="L6" s="92" t="s">
        <v>66</v>
      </c>
      <c r="M6" s="78" t="s">
        <v>67</v>
      </c>
      <c r="N6" s="77" t="s">
        <v>68</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107</v>
      </c>
      <c r="B10" s="84"/>
      <c r="C10" s="85"/>
      <c r="D10" s="23"/>
      <c r="E10" s="23"/>
      <c r="F10" s="23"/>
      <c r="G10" s="23"/>
      <c r="H10" s="23"/>
      <c r="I10" s="23"/>
      <c r="J10" s="23"/>
      <c r="K10" s="23"/>
      <c r="L10" s="23"/>
      <c r="M10" s="23"/>
      <c r="N10" s="23"/>
    </row>
    <row r="11" customHeight="1" spans="2:2">
      <c r="B11" t="s">
        <v>384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8"/>
      <c r="H1" s="38"/>
      <c r="I1" s="38" t="s">
        <v>385</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"单位名称："&amp;"耿马傣族佤族自治县人民政府耿马华侨管理区管理委员会"</f>
        <v>单位名称：耿马傣族佤族自治县人民政府耿马华侨管理区管理委员会</v>
      </c>
      <c r="B3" s="60"/>
      <c r="C3" s="60"/>
      <c r="D3" s="61"/>
      <c r="E3" s="62"/>
      <c r="G3" s="63"/>
      <c r="H3" s="63"/>
      <c r="I3" s="38" t="s">
        <v>167</v>
      </c>
    </row>
    <row r="4" ht="18.75" customHeight="1" spans="1:9">
      <c r="A4" s="31" t="s">
        <v>386</v>
      </c>
      <c r="B4" s="12" t="s">
        <v>182</v>
      </c>
      <c r="C4" s="13"/>
      <c r="D4" s="13"/>
      <c r="E4" s="12" t="s">
        <v>387</v>
      </c>
      <c r="F4" s="13"/>
      <c r="G4" s="64"/>
      <c r="H4" s="64"/>
      <c r="I4" s="14"/>
    </row>
    <row r="5" ht="18.75" customHeight="1" spans="1:9">
      <c r="A5" s="33"/>
      <c r="B5" s="32" t="s">
        <v>55</v>
      </c>
      <c r="C5" s="11" t="s">
        <v>58</v>
      </c>
      <c r="D5" s="65" t="s">
        <v>388</v>
      </c>
      <c r="E5" s="66" t="s">
        <v>389</v>
      </c>
      <c r="F5" s="66" t="s">
        <v>389</v>
      </c>
      <c r="G5" s="66" t="s">
        <v>389</v>
      </c>
      <c r="H5" s="66" t="s">
        <v>389</v>
      </c>
      <c r="I5" s="66" t="s">
        <v>389</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390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391</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"单位名称："&amp;"耿马傣族佤族自治县人民政府耿马华侨管理区管理委员会"</f>
        <v>单位名称：耿马傣族佤族自治县人民政府耿马华侨管理区管理委员会</v>
      </c>
      <c r="B3" s="3"/>
      <c r="C3" s="3"/>
      <c r="D3" s="3"/>
      <c r="E3" s="3"/>
      <c r="F3" s="52"/>
      <c r="G3" s="3"/>
      <c r="H3" s="52"/>
    </row>
    <row r="4" ht="18.75" customHeight="1" spans="1:10">
      <c r="A4" s="46" t="s">
        <v>267</v>
      </c>
      <c r="B4" s="46" t="s">
        <v>268</v>
      </c>
      <c r="C4" s="46" t="s">
        <v>269</v>
      </c>
      <c r="D4" s="46" t="s">
        <v>270</v>
      </c>
      <c r="E4" s="46" t="s">
        <v>271</v>
      </c>
      <c r="F4" s="53" t="s">
        <v>272</v>
      </c>
      <c r="G4" s="46" t="s">
        <v>273</v>
      </c>
      <c r="H4" s="53" t="s">
        <v>274</v>
      </c>
      <c r="I4" s="53" t="s">
        <v>275</v>
      </c>
      <c r="J4" s="46" t="s">
        <v>276</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t="s">
        <v>390</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43" sqref="C43"/>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392</v>
      </c>
    </row>
    <row r="2" ht="34.5" customHeight="1" spans="1:8">
      <c r="A2" s="40" t="str">
        <f>"2025"&amp;"年新增资产配置表"</f>
        <v>2025年新增资产配置表</v>
      </c>
      <c r="B2" s="6"/>
      <c r="C2" s="6"/>
      <c r="D2" s="6"/>
      <c r="E2" s="6"/>
      <c r="F2" s="6"/>
      <c r="G2" s="6"/>
      <c r="H2" s="6"/>
    </row>
    <row r="3" ht="18.75" customHeight="1" spans="1:8">
      <c r="A3" s="41" t="str">
        <f>"单位名称："&amp;"耿马傣族佤族自治县人民政府耿马华侨管理区管理委员会"</f>
        <v>单位名称：耿马傣族佤族自治县人民政府耿马华侨管理区管理委员会</v>
      </c>
      <c r="B3" s="8"/>
      <c r="C3" s="3"/>
      <c r="H3" s="42" t="s">
        <v>167</v>
      </c>
    </row>
    <row r="4" ht="18.75" customHeight="1" spans="1:8">
      <c r="A4" s="11" t="s">
        <v>175</v>
      </c>
      <c r="B4" s="11" t="s">
        <v>393</v>
      </c>
      <c r="C4" s="11" t="s">
        <v>394</v>
      </c>
      <c r="D4" s="11" t="s">
        <v>395</v>
      </c>
      <c r="E4" s="11" t="s">
        <v>396</v>
      </c>
      <c r="F4" s="43" t="s">
        <v>397</v>
      </c>
      <c r="G4" s="44"/>
      <c r="H4" s="45"/>
    </row>
    <row r="5" ht="18.75" customHeight="1" spans="1:8">
      <c r="A5" s="18"/>
      <c r="B5" s="18"/>
      <c r="C5" s="18"/>
      <c r="D5" s="18"/>
      <c r="E5" s="18"/>
      <c r="F5" s="46" t="s">
        <v>369</v>
      </c>
      <c r="G5" s="46" t="s">
        <v>398</v>
      </c>
      <c r="H5" s="46" t="s">
        <v>399</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55</v>
      </c>
      <c r="B8" s="49"/>
      <c r="C8" s="49"/>
      <c r="D8" s="49"/>
      <c r="E8" s="50"/>
      <c r="F8" s="48"/>
      <c r="G8" s="23"/>
      <c r="H8" s="23"/>
    </row>
    <row r="9" customHeight="1" spans="1:1">
      <c r="A9" t="s">
        <v>400</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401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"单位名称："&amp;"耿马傣族佤族自治县人民政府耿马华侨管理区管理委员会"</f>
        <v>单位名称：耿马傣族佤族自治县人民政府耿马华侨管理区管理委员会</v>
      </c>
      <c r="B3" s="8"/>
      <c r="C3" s="8"/>
      <c r="D3" s="8"/>
      <c r="E3" s="8"/>
      <c r="F3" s="8"/>
      <c r="G3" s="8"/>
      <c r="H3" s="9"/>
      <c r="I3" s="9"/>
      <c r="J3" s="9"/>
      <c r="K3" s="4" t="s">
        <v>167</v>
      </c>
    </row>
    <row r="4" ht="18.75" customHeight="1" spans="1:11">
      <c r="A4" s="10" t="s">
        <v>245</v>
      </c>
      <c r="B4" s="10" t="s">
        <v>177</v>
      </c>
      <c r="C4" s="10" t="s">
        <v>246</v>
      </c>
      <c r="D4" s="11" t="s">
        <v>178</v>
      </c>
      <c r="E4" s="11" t="s">
        <v>179</v>
      </c>
      <c r="F4" s="11" t="s">
        <v>247</v>
      </c>
      <c r="G4" s="11" t="s">
        <v>248</v>
      </c>
      <c r="H4" s="31" t="s">
        <v>55</v>
      </c>
      <c r="I4" s="12" t="s">
        <v>402</v>
      </c>
      <c r="J4" s="13"/>
      <c r="K4" s="14"/>
    </row>
    <row r="5" ht="18.75" customHeight="1" spans="1:11">
      <c r="A5" s="15"/>
      <c r="B5" s="15"/>
      <c r="C5" s="15"/>
      <c r="D5" s="16"/>
      <c r="E5" s="16"/>
      <c r="F5" s="16"/>
      <c r="G5" s="16"/>
      <c r="H5" s="32"/>
      <c r="I5" s="11" t="s">
        <v>58</v>
      </c>
      <c r="J5" s="11" t="s">
        <v>59</v>
      </c>
      <c r="K5" s="11" t="s">
        <v>60</v>
      </c>
    </row>
    <row r="6" ht="18.75" customHeight="1" spans="1:11">
      <c r="A6" s="17"/>
      <c r="B6" s="17"/>
      <c r="C6" s="17"/>
      <c r="D6" s="18"/>
      <c r="E6" s="18"/>
      <c r="F6" s="18"/>
      <c r="G6" s="18"/>
      <c r="H6" s="33"/>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107</v>
      </c>
      <c r="B10" s="36"/>
      <c r="C10" s="36"/>
      <c r="D10" s="36"/>
      <c r="E10" s="36"/>
      <c r="F10" s="36"/>
      <c r="G10" s="37"/>
      <c r="H10" s="23"/>
      <c r="I10" s="23"/>
      <c r="J10" s="23"/>
      <c r="K10" s="23"/>
    </row>
    <row r="11" customHeight="1" spans="1:1">
      <c r="A11" t="s">
        <v>403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selection activeCell="I23" sqref="I2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404</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"单位名称："&amp;"耿马傣族佤族自治县人民政府耿马华侨管理区管理委员会"</f>
        <v>单位名称：耿马傣族佤族自治县人民政府耿马华侨管理区管理委员会</v>
      </c>
      <c r="B3" s="8"/>
      <c r="C3" s="8"/>
      <c r="D3" s="8"/>
      <c r="E3" s="9"/>
      <c r="F3" s="9"/>
      <c r="G3" s="4" t="s">
        <v>167</v>
      </c>
    </row>
    <row r="4" ht="18.75" customHeight="1" spans="1:7">
      <c r="A4" s="10" t="s">
        <v>246</v>
      </c>
      <c r="B4" s="10" t="s">
        <v>245</v>
      </c>
      <c r="C4" s="10" t="s">
        <v>177</v>
      </c>
      <c r="D4" s="11" t="s">
        <v>405</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1953500</v>
      </c>
      <c r="F8" s="23"/>
      <c r="G8" s="23"/>
    </row>
    <row r="9" ht="18.75" customHeight="1" spans="1:7">
      <c r="A9" s="24" t="s">
        <v>70</v>
      </c>
      <c r="B9" s="21"/>
      <c r="C9" s="21"/>
      <c r="D9" s="21"/>
      <c r="E9" s="23">
        <v>1953500</v>
      </c>
      <c r="F9" s="23"/>
      <c r="G9" s="23"/>
    </row>
    <row r="10" ht="18.75" customHeight="1" spans="1:7">
      <c r="A10" s="25"/>
      <c r="B10" s="21" t="s">
        <v>406</v>
      </c>
      <c r="C10" s="21" t="s">
        <v>251</v>
      </c>
      <c r="D10" s="21" t="s">
        <v>407</v>
      </c>
      <c r="E10" s="23">
        <v>3500</v>
      </c>
      <c r="F10" s="23"/>
      <c r="G10" s="23"/>
    </row>
    <row r="11" ht="18.75" customHeight="1" spans="1:7">
      <c r="A11" s="25"/>
      <c r="B11" s="21" t="s">
        <v>408</v>
      </c>
      <c r="C11" s="21" t="s">
        <v>261</v>
      </c>
      <c r="D11" s="21" t="s">
        <v>407</v>
      </c>
      <c r="E11" s="23">
        <v>1800000</v>
      </c>
      <c r="F11" s="23"/>
      <c r="G11" s="23"/>
    </row>
    <row r="12" ht="18.75" customHeight="1" spans="1:7">
      <c r="A12" s="25"/>
      <c r="B12" s="21" t="s">
        <v>409</v>
      </c>
      <c r="C12" s="21" t="s">
        <v>256</v>
      </c>
      <c r="D12" s="21" t="s">
        <v>407</v>
      </c>
      <c r="E12" s="23">
        <v>150000</v>
      </c>
      <c r="F12" s="23"/>
      <c r="G12" s="23"/>
    </row>
    <row r="13" ht="18.75" customHeight="1" spans="1:7">
      <c r="A13" s="26" t="s">
        <v>55</v>
      </c>
      <c r="B13" s="27" t="s">
        <v>410</v>
      </c>
      <c r="C13" s="27"/>
      <c r="D13" s="28"/>
      <c r="E13" s="23">
        <v>1953500</v>
      </c>
      <c r="F13" s="23"/>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2"/>
      <c r="O1" s="67"/>
      <c r="P1" s="67"/>
      <c r="Q1" s="67"/>
      <c r="R1" s="67"/>
      <c r="S1" s="38" t="s">
        <v>52</v>
      </c>
    </row>
    <row r="2" ht="57.75" customHeight="1" spans="1:19">
      <c r="A2" s="128" t="str">
        <f>"2025"&amp;"年部门收入预算表"</f>
        <v>2025年部门收入预算表</v>
      </c>
      <c r="B2" s="176"/>
      <c r="C2" s="176"/>
      <c r="D2" s="176"/>
      <c r="E2" s="176"/>
      <c r="F2" s="176"/>
      <c r="G2" s="176"/>
      <c r="H2" s="176"/>
      <c r="I2" s="176"/>
      <c r="J2" s="176"/>
      <c r="K2" s="176"/>
      <c r="L2" s="176"/>
      <c r="M2" s="176"/>
      <c r="N2" s="176"/>
      <c r="O2" s="193"/>
      <c r="P2" s="193"/>
      <c r="Q2" s="193"/>
      <c r="R2" s="193"/>
      <c r="S2" s="193"/>
    </row>
    <row r="3" ht="18.75" customHeight="1" spans="1:19">
      <c r="A3" s="41" t="str">
        <f>"单位名称："&amp;"耿马傣族佤族自治县人民政府耿马华侨管理区管理委员会"</f>
        <v>单位名称：耿马傣族佤族自治县人民政府耿马华侨管理区管理委员会</v>
      </c>
      <c r="B3" s="93"/>
      <c r="C3" s="93"/>
      <c r="D3" s="93"/>
      <c r="E3" s="93"/>
      <c r="F3" s="93"/>
      <c r="G3" s="93"/>
      <c r="H3" s="93"/>
      <c r="I3" s="93"/>
      <c r="J3" s="71"/>
      <c r="K3" s="93"/>
      <c r="L3" s="93"/>
      <c r="M3" s="93"/>
      <c r="N3" s="93"/>
      <c r="O3" s="71"/>
      <c r="P3" s="71"/>
      <c r="Q3" s="71"/>
      <c r="R3" s="71"/>
      <c r="S3" s="38" t="s">
        <v>1</v>
      </c>
    </row>
    <row r="4" ht="18.75" customHeight="1" spans="1:19">
      <c r="A4" s="177" t="s">
        <v>53</v>
      </c>
      <c r="B4" s="178" t="s">
        <v>54</v>
      </c>
      <c r="C4" s="178" t="s">
        <v>55</v>
      </c>
      <c r="D4" s="179" t="s">
        <v>56</v>
      </c>
      <c r="E4" s="180"/>
      <c r="F4" s="180"/>
      <c r="G4" s="180"/>
      <c r="H4" s="180"/>
      <c r="I4" s="180"/>
      <c r="J4" s="194"/>
      <c r="K4" s="180"/>
      <c r="L4" s="180"/>
      <c r="M4" s="180"/>
      <c r="N4" s="195"/>
      <c r="O4" s="179" t="s">
        <v>45</v>
      </c>
      <c r="P4" s="179"/>
      <c r="Q4" s="179"/>
      <c r="R4" s="179"/>
      <c r="S4" s="198"/>
    </row>
    <row r="5" ht="18.75" customHeight="1" spans="1:19">
      <c r="A5" s="181"/>
      <c r="B5" s="182"/>
      <c r="C5" s="182"/>
      <c r="D5" s="183" t="s">
        <v>57</v>
      </c>
      <c r="E5" s="183" t="s">
        <v>58</v>
      </c>
      <c r="F5" s="183" t="s">
        <v>59</v>
      </c>
      <c r="G5" s="183" t="s">
        <v>60</v>
      </c>
      <c r="H5" s="183" t="s">
        <v>61</v>
      </c>
      <c r="I5" s="196" t="s">
        <v>62</v>
      </c>
      <c r="J5" s="196"/>
      <c r="K5" s="196"/>
      <c r="L5" s="196"/>
      <c r="M5" s="196"/>
      <c r="N5" s="186"/>
      <c r="O5" s="183" t="s">
        <v>57</v>
      </c>
      <c r="P5" s="183" t="s">
        <v>58</v>
      </c>
      <c r="Q5" s="183" t="s">
        <v>59</v>
      </c>
      <c r="R5" s="183" t="s">
        <v>60</v>
      </c>
      <c r="S5" s="183" t="s">
        <v>63</v>
      </c>
    </row>
    <row r="6" ht="18.75" customHeight="1" spans="1:19">
      <c r="A6" s="184"/>
      <c r="B6" s="185"/>
      <c r="C6" s="185"/>
      <c r="D6" s="186"/>
      <c r="E6" s="186"/>
      <c r="F6" s="186"/>
      <c r="G6" s="186"/>
      <c r="H6" s="186"/>
      <c r="I6" s="185" t="s">
        <v>57</v>
      </c>
      <c r="J6" s="185" t="s">
        <v>64</v>
      </c>
      <c r="K6" s="185" t="s">
        <v>65</v>
      </c>
      <c r="L6" s="185" t="s">
        <v>66</v>
      </c>
      <c r="M6" s="185" t="s">
        <v>67</v>
      </c>
      <c r="N6" s="185" t="s">
        <v>68</v>
      </c>
      <c r="O6" s="197"/>
      <c r="P6" s="197"/>
      <c r="Q6" s="197"/>
      <c r="R6" s="197"/>
      <c r="S6" s="18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87" t="s">
        <v>69</v>
      </c>
      <c r="B8" s="188" t="s">
        <v>70</v>
      </c>
      <c r="C8" s="23">
        <v>2213560.63</v>
      </c>
      <c r="D8" s="23">
        <v>2213560.63</v>
      </c>
      <c r="E8" s="23">
        <v>2213560.63</v>
      </c>
      <c r="F8" s="23"/>
      <c r="G8" s="23"/>
      <c r="H8" s="23"/>
      <c r="I8" s="23"/>
      <c r="J8" s="23"/>
      <c r="K8" s="23"/>
      <c r="L8" s="23"/>
      <c r="M8" s="23"/>
      <c r="N8" s="23"/>
      <c r="O8" s="23"/>
      <c r="P8" s="23"/>
      <c r="Q8" s="23"/>
      <c r="R8" s="23"/>
      <c r="S8" s="23"/>
    </row>
    <row r="9" ht="18.75" customHeight="1" spans="1:19">
      <c r="A9" s="97" t="s">
        <v>71</v>
      </c>
      <c r="B9" s="189" t="s">
        <v>70</v>
      </c>
      <c r="C9" s="23">
        <v>2213560.63</v>
      </c>
      <c r="D9" s="23">
        <v>2213560.63</v>
      </c>
      <c r="E9" s="23">
        <v>2213560.63</v>
      </c>
      <c r="F9" s="23"/>
      <c r="G9" s="23"/>
      <c r="H9" s="23"/>
      <c r="I9" s="23"/>
      <c r="J9" s="23"/>
      <c r="K9" s="23"/>
      <c r="L9" s="23"/>
      <c r="M9" s="23"/>
      <c r="N9" s="23"/>
      <c r="O9" s="23"/>
      <c r="P9" s="23"/>
      <c r="Q9" s="23"/>
      <c r="R9" s="23"/>
      <c r="S9" s="23"/>
    </row>
    <row r="10" ht="18.75" customHeight="1" spans="1:19">
      <c r="A10" s="190" t="s">
        <v>55</v>
      </c>
      <c r="B10" s="191"/>
      <c r="C10" s="23">
        <v>2213560.63</v>
      </c>
      <c r="D10" s="23">
        <v>2213560.63</v>
      </c>
      <c r="E10" s="23">
        <v>2213560.63</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7"/>
      <c r="E1" s="1"/>
      <c r="F1" s="1"/>
      <c r="G1" s="1"/>
      <c r="H1" s="167"/>
      <c r="I1" s="1"/>
      <c r="J1" s="167"/>
      <c r="K1" s="1"/>
      <c r="L1" s="1"/>
      <c r="M1" s="1"/>
      <c r="N1" s="1"/>
      <c r="O1" s="39" t="s">
        <v>72</v>
      </c>
    </row>
    <row r="2" ht="42" customHeight="1" spans="1:15">
      <c r="A2" s="5" t="str">
        <f>"2025"&amp;"年部门支出预算表"</f>
        <v>2025年部门支出预算表</v>
      </c>
      <c r="B2" s="168"/>
      <c r="C2" s="168"/>
      <c r="D2" s="168"/>
      <c r="E2" s="168"/>
      <c r="F2" s="168"/>
      <c r="G2" s="168"/>
      <c r="H2" s="168"/>
      <c r="I2" s="168"/>
      <c r="J2" s="168"/>
      <c r="K2" s="168"/>
      <c r="L2" s="168"/>
      <c r="M2" s="168"/>
      <c r="N2" s="168"/>
      <c r="O2" s="168"/>
    </row>
    <row r="3" ht="18.75" customHeight="1" spans="1:15">
      <c r="A3" s="169" t="str">
        <f>"单位名称："&amp;"耿马傣族佤族自治县人民政府耿马华侨管理区管理委员会"</f>
        <v>单位名称：耿马傣族佤族自治县人民政府耿马华侨管理区管理委员会</v>
      </c>
      <c r="B3" s="170"/>
      <c r="C3" s="62"/>
      <c r="D3" s="30"/>
      <c r="E3" s="62"/>
      <c r="F3" s="62"/>
      <c r="G3" s="62"/>
      <c r="H3" s="30"/>
      <c r="I3" s="62"/>
      <c r="J3" s="30"/>
      <c r="K3" s="62"/>
      <c r="L3" s="62"/>
      <c r="M3" s="175"/>
      <c r="N3" s="175"/>
      <c r="O3" s="39" t="s">
        <v>1</v>
      </c>
    </row>
    <row r="4" ht="18.75" customHeight="1" spans="1:15">
      <c r="A4" s="10" t="s">
        <v>73</v>
      </c>
      <c r="B4" s="10" t="s">
        <v>74</v>
      </c>
      <c r="C4" s="10" t="s">
        <v>55</v>
      </c>
      <c r="D4" s="12" t="s">
        <v>58</v>
      </c>
      <c r="E4" s="74" t="s">
        <v>75</v>
      </c>
      <c r="F4" s="138" t="s">
        <v>76</v>
      </c>
      <c r="G4" s="10" t="s">
        <v>59</v>
      </c>
      <c r="H4" s="10" t="s">
        <v>60</v>
      </c>
      <c r="I4" s="10" t="s">
        <v>77</v>
      </c>
      <c r="J4" s="12" t="s">
        <v>78</v>
      </c>
      <c r="K4" s="13"/>
      <c r="L4" s="13"/>
      <c r="M4" s="13"/>
      <c r="N4" s="13"/>
      <c r="O4" s="14"/>
    </row>
    <row r="5" ht="30" customHeight="1" spans="1:15">
      <c r="A5" s="18"/>
      <c r="B5" s="18"/>
      <c r="C5" s="18"/>
      <c r="D5" s="66" t="s">
        <v>57</v>
      </c>
      <c r="E5" s="92" t="s">
        <v>75</v>
      </c>
      <c r="F5" s="92" t="s">
        <v>76</v>
      </c>
      <c r="G5" s="18"/>
      <c r="H5" s="18"/>
      <c r="I5" s="18"/>
      <c r="J5" s="66" t="s">
        <v>57</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2" t="s">
        <v>84</v>
      </c>
      <c r="B7" s="156" t="s">
        <v>85</v>
      </c>
      <c r="C7" s="23">
        <v>2023200.76</v>
      </c>
      <c r="D7" s="23">
        <v>2023200.76</v>
      </c>
      <c r="E7" s="23">
        <v>219700.76</v>
      </c>
      <c r="F7" s="23">
        <v>1803500</v>
      </c>
      <c r="G7" s="23"/>
      <c r="H7" s="23"/>
      <c r="I7" s="23"/>
      <c r="J7" s="23"/>
      <c r="K7" s="23"/>
      <c r="L7" s="23"/>
      <c r="M7" s="23"/>
      <c r="N7" s="23"/>
      <c r="O7" s="23"/>
    </row>
    <row r="8" ht="18.75" customHeight="1" spans="1:15">
      <c r="A8" s="171" t="s">
        <v>86</v>
      </c>
      <c r="B8" s="172" t="str">
        <f>"  "&amp;"港澳台事务"</f>
        <v>  港澳台事务</v>
      </c>
      <c r="C8" s="23">
        <v>223200.76</v>
      </c>
      <c r="D8" s="23">
        <v>223200.76</v>
      </c>
      <c r="E8" s="23">
        <v>219700.76</v>
      </c>
      <c r="F8" s="23">
        <v>3500</v>
      </c>
      <c r="G8" s="23"/>
      <c r="H8" s="23"/>
      <c r="I8" s="23"/>
      <c r="J8" s="23"/>
      <c r="K8" s="23"/>
      <c r="L8" s="23"/>
      <c r="M8" s="23"/>
      <c r="N8" s="23"/>
      <c r="O8" s="23"/>
    </row>
    <row r="9" ht="18.75" customHeight="1" spans="1:15">
      <c r="A9" s="171" t="s">
        <v>87</v>
      </c>
      <c r="B9" s="172" t="str">
        <f>"    "&amp;"行政运行"</f>
        <v>    行政运行</v>
      </c>
      <c r="C9" s="23">
        <v>223200.76</v>
      </c>
      <c r="D9" s="23">
        <v>223200.76</v>
      </c>
      <c r="E9" s="23">
        <v>219700.76</v>
      </c>
      <c r="F9" s="23">
        <v>3500</v>
      </c>
      <c r="G9" s="23"/>
      <c r="H9" s="23"/>
      <c r="I9" s="23"/>
      <c r="J9" s="23"/>
      <c r="K9" s="23"/>
      <c r="L9" s="23"/>
      <c r="M9" s="23"/>
      <c r="N9" s="23"/>
      <c r="O9" s="23"/>
    </row>
    <row r="10" ht="18.75" customHeight="1" spans="1:15">
      <c r="A10" s="171" t="s">
        <v>88</v>
      </c>
      <c r="B10" s="172" t="str">
        <f>"  "&amp;"其他一般公共服务支出"</f>
        <v>  其他一般公共服务支出</v>
      </c>
      <c r="C10" s="23">
        <v>1800000</v>
      </c>
      <c r="D10" s="23">
        <v>1800000</v>
      </c>
      <c r="E10" s="23"/>
      <c r="F10" s="23">
        <v>1800000</v>
      </c>
      <c r="G10" s="23"/>
      <c r="H10" s="23"/>
      <c r="I10" s="23"/>
      <c r="J10" s="23"/>
      <c r="K10" s="23"/>
      <c r="L10" s="23"/>
      <c r="M10" s="23"/>
      <c r="N10" s="23"/>
      <c r="O10" s="23"/>
    </row>
    <row r="11" ht="18.75" customHeight="1" spans="1:15">
      <c r="A11" s="171" t="s">
        <v>89</v>
      </c>
      <c r="B11" s="172" t="str">
        <f>"    "&amp;"其他一般公共服务支出"</f>
        <v>    其他一般公共服务支出</v>
      </c>
      <c r="C11" s="23">
        <v>1800000</v>
      </c>
      <c r="D11" s="23">
        <v>1800000</v>
      </c>
      <c r="E11" s="23"/>
      <c r="F11" s="23">
        <v>1800000</v>
      </c>
      <c r="G11" s="23"/>
      <c r="H11" s="23"/>
      <c r="I11" s="23"/>
      <c r="J11" s="23"/>
      <c r="K11" s="23"/>
      <c r="L11" s="23"/>
      <c r="M11" s="23"/>
      <c r="N11" s="23"/>
      <c r="O11" s="23"/>
    </row>
    <row r="12" ht="18.75" customHeight="1" spans="1:15">
      <c r="A12" s="132" t="s">
        <v>90</v>
      </c>
      <c r="B12" s="156" t="s">
        <v>91</v>
      </c>
      <c r="C12" s="23">
        <v>18190.08</v>
      </c>
      <c r="D12" s="23">
        <v>18190.08</v>
      </c>
      <c r="E12" s="23">
        <v>18190.08</v>
      </c>
      <c r="F12" s="23"/>
      <c r="G12" s="23"/>
      <c r="H12" s="23"/>
      <c r="I12" s="23"/>
      <c r="J12" s="23"/>
      <c r="K12" s="23"/>
      <c r="L12" s="23"/>
      <c r="M12" s="23"/>
      <c r="N12" s="23"/>
      <c r="O12" s="23"/>
    </row>
    <row r="13" ht="18.75" customHeight="1" spans="1:15">
      <c r="A13" s="171" t="s">
        <v>92</v>
      </c>
      <c r="B13" s="172" t="str">
        <f>"  "&amp;"行政事业单位养老支出"</f>
        <v>  行政事业单位养老支出</v>
      </c>
      <c r="C13" s="23">
        <v>18190.08</v>
      </c>
      <c r="D13" s="23">
        <v>18190.08</v>
      </c>
      <c r="E13" s="23">
        <v>18190.08</v>
      </c>
      <c r="F13" s="23"/>
      <c r="G13" s="23"/>
      <c r="H13" s="23"/>
      <c r="I13" s="23"/>
      <c r="J13" s="23"/>
      <c r="K13" s="23"/>
      <c r="L13" s="23"/>
      <c r="M13" s="23"/>
      <c r="N13" s="23"/>
      <c r="O13" s="23"/>
    </row>
    <row r="14" ht="18.75" customHeight="1" spans="1:15">
      <c r="A14" s="171" t="s">
        <v>93</v>
      </c>
      <c r="B14" s="172" t="str">
        <f>"    "&amp;"机关事业单位基本养老保险缴费支出"</f>
        <v>    机关事业单位基本养老保险缴费支出</v>
      </c>
      <c r="C14" s="23">
        <v>18190.08</v>
      </c>
      <c r="D14" s="23">
        <v>18190.08</v>
      </c>
      <c r="E14" s="23">
        <v>18190.08</v>
      </c>
      <c r="F14" s="23"/>
      <c r="G14" s="23"/>
      <c r="H14" s="23"/>
      <c r="I14" s="23"/>
      <c r="J14" s="23"/>
      <c r="K14" s="23"/>
      <c r="L14" s="23"/>
      <c r="M14" s="23"/>
      <c r="N14" s="23"/>
      <c r="O14" s="23"/>
    </row>
    <row r="15" ht="18.75" customHeight="1" spans="1:15">
      <c r="A15" s="132" t="s">
        <v>94</v>
      </c>
      <c r="B15" s="156" t="s">
        <v>95</v>
      </c>
      <c r="C15" s="23">
        <v>8527.23</v>
      </c>
      <c r="D15" s="23">
        <v>8527.23</v>
      </c>
      <c r="E15" s="23">
        <v>8527.23</v>
      </c>
      <c r="F15" s="23"/>
      <c r="G15" s="23"/>
      <c r="H15" s="23"/>
      <c r="I15" s="23"/>
      <c r="J15" s="23"/>
      <c r="K15" s="23"/>
      <c r="L15" s="23"/>
      <c r="M15" s="23"/>
      <c r="N15" s="23"/>
      <c r="O15" s="23"/>
    </row>
    <row r="16" ht="18.75" customHeight="1" spans="1:15">
      <c r="A16" s="171" t="s">
        <v>96</v>
      </c>
      <c r="B16" s="172" t="str">
        <f>"  "&amp;"行政事业单位医疗"</f>
        <v>  行政事业单位医疗</v>
      </c>
      <c r="C16" s="23">
        <v>8527.23</v>
      </c>
      <c r="D16" s="23">
        <v>8527.23</v>
      </c>
      <c r="E16" s="23">
        <v>8527.23</v>
      </c>
      <c r="F16" s="23"/>
      <c r="G16" s="23"/>
      <c r="H16" s="23"/>
      <c r="I16" s="23"/>
      <c r="J16" s="23"/>
      <c r="K16" s="23"/>
      <c r="L16" s="23"/>
      <c r="M16" s="23"/>
      <c r="N16" s="23"/>
      <c r="O16" s="23"/>
    </row>
    <row r="17" ht="18.75" customHeight="1" spans="1:15">
      <c r="A17" s="171" t="s">
        <v>97</v>
      </c>
      <c r="B17" s="172" t="str">
        <f>"    "&amp;"行政单位医疗"</f>
        <v>    行政单位医疗</v>
      </c>
      <c r="C17" s="23">
        <v>8071.85</v>
      </c>
      <c r="D17" s="23">
        <v>8071.85</v>
      </c>
      <c r="E17" s="23">
        <v>8071.85</v>
      </c>
      <c r="F17" s="23"/>
      <c r="G17" s="23"/>
      <c r="H17" s="23"/>
      <c r="I17" s="23"/>
      <c r="J17" s="23"/>
      <c r="K17" s="23"/>
      <c r="L17" s="23"/>
      <c r="M17" s="23"/>
      <c r="N17" s="23"/>
      <c r="O17" s="23"/>
    </row>
    <row r="18" ht="18.75" customHeight="1" spans="1:15">
      <c r="A18" s="171" t="s">
        <v>98</v>
      </c>
      <c r="B18" s="172" t="str">
        <f>"    "&amp;"其他行政事业单位医疗支出"</f>
        <v>    其他行政事业单位医疗支出</v>
      </c>
      <c r="C18" s="23">
        <v>455.38</v>
      </c>
      <c r="D18" s="23">
        <v>455.38</v>
      </c>
      <c r="E18" s="23">
        <v>455.38</v>
      </c>
      <c r="F18" s="23"/>
      <c r="G18" s="23"/>
      <c r="H18" s="23"/>
      <c r="I18" s="23"/>
      <c r="J18" s="23"/>
      <c r="K18" s="23"/>
      <c r="L18" s="23"/>
      <c r="M18" s="23"/>
      <c r="N18" s="23"/>
      <c r="O18" s="23"/>
    </row>
    <row r="19" ht="18.75" customHeight="1" spans="1:15">
      <c r="A19" s="132" t="s">
        <v>99</v>
      </c>
      <c r="B19" s="156" t="s">
        <v>100</v>
      </c>
      <c r="C19" s="23">
        <v>150000</v>
      </c>
      <c r="D19" s="23">
        <v>150000</v>
      </c>
      <c r="E19" s="23"/>
      <c r="F19" s="23">
        <v>150000</v>
      </c>
      <c r="G19" s="23"/>
      <c r="H19" s="23"/>
      <c r="I19" s="23"/>
      <c r="J19" s="23"/>
      <c r="K19" s="23"/>
      <c r="L19" s="23"/>
      <c r="M19" s="23"/>
      <c r="N19" s="23"/>
      <c r="O19" s="23"/>
    </row>
    <row r="20" ht="18.75" customHeight="1" spans="1:15">
      <c r="A20" s="171" t="s">
        <v>101</v>
      </c>
      <c r="B20" s="172" t="str">
        <f>"  "&amp;"自然生态保护"</f>
        <v>  自然生态保护</v>
      </c>
      <c r="C20" s="23">
        <v>150000</v>
      </c>
      <c r="D20" s="23">
        <v>150000</v>
      </c>
      <c r="E20" s="23"/>
      <c r="F20" s="23">
        <v>150000</v>
      </c>
      <c r="G20" s="23"/>
      <c r="H20" s="23"/>
      <c r="I20" s="23"/>
      <c r="J20" s="23"/>
      <c r="K20" s="23"/>
      <c r="L20" s="23"/>
      <c r="M20" s="23"/>
      <c r="N20" s="23"/>
      <c r="O20" s="23"/>
    </row>
    <row r="21" ht="18.75" customHeight="1" spans="1:15">
      <c r="A21" s="171" t="s">
        <v>102</v>
      </c>
      <c r="B21" s="172" t="str">
        <f>"    "&amp;"农村环境保护"</f>
        <v>    农村环境保护</v>
      </c>
      <c r="C21" s="23">
        <v>150000</v>
      </c>
      <c r="D21" s="23">
        <v>150000</v>
      </c>
      <c r="E21" s="23"/>
      <c r="F21" s="23">
        <v>150000</v>
      </c>
      <c r="G21" s="23"/>
      <c r="H21" s="23"/>
      <c r="I21" s="23"/>
      <c r="J21" s="23"/>
      <c r="K21" s="23"/>
      <c r="L21" s="23"/>
      <c r="M21" s="23"/>
      <c r="N21" s="23"/>
      <c r="O21" s="23"/>
    </row>
    <row r="22" ht="18.75" customHeight="1" spans="1:15">
      <c r="A22" s="132" t="s">
        <v>103</v>
      </c>
      <c r="B22" s="156" t="s">
        <v>104</v>
      </c>
      <c r="C22" s="23">
        <v>13642.56</v>
      </c>
      <c r="D22" s="23">
        <v>13642.56</v>
      </c>
      <c r="E22" s="23">
        <v>13642.56</v>
      </c>
      <c r="F22" s="23"/>
      <c r="G22" s="23"/>
      <c r="H22" s="23"/>
      <c r="I22" s="23"/>
      <c r="J22" s="23"/>
      <c r="K22" s="23"/>
      <c r="L22" s="23"/>
      <c r="M22" s="23"/>
      <c r="N22" s="23"/>
      <c r="O22" s="23"/>
    </row>
    <row r="23" ht="18.75" customHeight="1" spans="1:15">
      <c r="A23" s="171" t="s">
        <v>105</v>
      </c>
      <c r="B23" s="172" t="str">
        <f>"  "&amp;"住房改革支出"</f>
        <v>  住房改革支出</v>
      </c>
      <c r="C23" s="23">
        <v>13642.56</v>
      </c>
      <c r="D23" s="23">
        <v>13642.56</v>
      </c>
      <c r="E23" s="23">
        <v>13642.56</v>
      </c>
      <c r="F23" s="23"/>
      <c r="G23" s="23"/>
      <c r="H23" s="23"/>
      <c r="I23" s="23"/>
      <c r="J23" s="23"/>
      <c r="K23" s="23"/>
      <c r="L23" s="23"/>
      <c r="M23" s="23"/>
      <c r="N23" s="23"/>
      <c r="O23" s="23"/>
    </row>
    <row r="24" ht="18.75" customHeight="1" spans="1:15">
      <c r="A24" s="171" t="s">
        <v>106</v>
      </c>
      <c r="B24" s="172" t="str">
        <f>"    "&amp;"住房公积金"</f>
        <v>    住房公积金</v>
      </c>
      <c r="C24" s="23">
        <v>13642.56</v>
      </c>
      <c r="D24" s="23">
        <v>13642.56</v>
      </c>
      <c r="E24" s="23">
        <v>13642.56</v>
      </c>
      <c r="F24" s="23"/>
      <c r="G24" s="23"/>
      <c r="H24" s="23"/>
      <c r="I24" s="23"/>
      <c r="J24" s="23"/>
      <c r="K24" s="23"/>
      <c r="L24" s="23"/>
      <c r="M24" s="23"/>
      <c r="N24" s="23"/>
      <c r="O24" s="23"/>
    </row>
    <row r="25" ht="18.75" customHeight="1" spans="1:15">
      <c r="A25" s="173" t="s">
        <v>107</v>
      </c>
      <c r="B25" s="174" t="s">
        <v>107</v>
      </c>
      <c r="C25" s="23">
        <v>2213560.63</v>
      </c>
      <c r="D25" s="23">
        <v>2213560.63</v>
      </c>
      <c r="E25" s="23">
        <v>260060.63</v>
      </c>
      <c r="F25" s="23">
        <v>1953500</v>
      </c>
      <c r="G25" s="23"/>
      <c r="H25" s="23"/>
      <c r="I25" s="23"/>
      <c r="J25" s="23"/>
      <c r="K25" s="23"/>
      <c r="L25" s="23"/>
      <c r="M25" s="23"/>
      <c r="N25" s="23"/>
      <c r="O25" s="23"/>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108</v>
      </c>
    </row>
    <row r="2" ht="36" customHeight="1" spans="1:4">
      <c r="A2" s="5" t="str">
        <f>"2025"&amp;"年部门财政拨款收支预算总表"</f>
        <v>2025年部门财政拨款收支预算总表</v>
      </c>
      <c r="B2" s="154"/>
      <c r="C2" s="154"/>
      <c r="D2" s="154"/>
    </row>
    <row r="3" ht="18.75" customHeight="1" spans="1:4">
      <c r="A3" s="7" t="str">
        <f>"单位名称："&amp;"耿马傣族佤族自治县人民政府耿马华侨管理区管理委员会"</f>
        <v>单位名称：耿马傣族佤族自治县人民政府耿马华侨管理区管理委员会</v>
      </c>
      <c r="B3" s="155"/>
      <c r="C3" s="155"/>
      <c r="D3" s="39" t="s">
        <v>1</v>
      </c>
    </row>
    <row r="4" ht="18.75" customHeight="1" spans="1:4">
      <c r="A4" s="12" t="s">
        <v>2</v>
      </c>
      <c r="B4" s="14"/>
      <c r="C4" s="12" t="s">
        <v>3</v>
      </c>
      <c r="D4" s="14"/>
    </row>
    <row r="5" ht="18.75" customHeight="1" spans="1:4">
      <c r="A5" s="31" t="s">
        <v>4</v>
      </c>
      <c r="B5" s="106" t="str">
        <f>"2025"&amp;"年预算数"</f>
        <v>2025年预算数</v>
      </c>
      <c r="C5" s="31" t="s">
        <v>109</v>
      </c>
      <c r="D5" s="106" t="str">
        <f>"2025"&amp;"年预算数"</f>
        <v>2025年预算数</v>
      </c>
    </row>
    <row r="6" ht="18.75" customHeight="1" spans="1:4">
      <c r="A6" s="33"/>
      <c r="B6" s="18"/>
      <c r="C6" s="33"/>
      <c r="D6" s="18"/>
    </row>
    <row r="7" ht="18.75" customHeight="1" spans="1:4">
      <c r="A7" s="156" t="s">
        <v>110</v>
      </c>
      <c r="B7" s="23">
        <v>2213560.63</v>
      </c>
      <c r="C7" s="22" t="s">
        <v>111</v>
      </c>
      <c r="D7" s="23">
        <v>2213560.63</v>
      </c>
    </row>
    <row r="8" ht="18.75" customHeight="1" spans="1:4">
      <c r="A8" s="157" t="s">
        <v>112</v>
      </c>
      <c r="B8" s="23">
        <v>2213560.63</v>
      </c>
      <c r="C8" s="22" t="s">
        <v>113</v>
      </c>
      <c r="D8" s="23">
        <v>2023200.76</v>
      </c>
    </row>
    <row r="9" ht="18.75" customHeight="1" spans="1:4">
      <c r="A9" s="157" t="s">
        <v>114</v>
      </c>
      <c r="B9" s="23"/>
      <c r="C9" s="22" t="s">
        <v>115</v>
      </c>
      <c r="D9" s="23"/>
    </row>
    <row r="10" ht="18.75" customHeight="1" spans="1:4">
      <c r="A10" s="157" t="s">
        <v>116</v>
      </c>
      <c r="B10" s="23"/>
      <c r="C10" s="22" t="s">
        <v>117</v>
      </c>
      <c r="D10" s="23"/>
    </row>
    <row r="11" ht="18.75" customHeight="1" spans="1:4">
      <c r="A11" s="158" t="s">
        <v>118</v>
      </c>
      <c r="B11" s="23"/>
      <c r="C11" s="159" t="s">
        <v>119</v>
      </c>
      <c r="D11" s="23"/>
    </row>
    <row r="12" ht="18.75" customHeight="1" spans="1:4">
      <c r="A12" s="160" t="s">
        <v>112</v>
      </c>
      <c r="B12" s="23"/>
      <c r="C12" s="161" t="s">
        <v>120</v>
      </c>
      <c r="D12" s="23"/>
    </row>
    <row r="13" ht="18.75" customHeight="1" spans="1:4">
      <c r="A13" s="160" t="s">
        <v>114</v>
      </c>
      <c r="B13" s="23"/>
      <c r="C13" s="161" t="s">
        <v>121</v>
      </c>
      <c r="D13" s="23"/>
    </row>
    <row r="14" ht="18.75" customHeight="1" spans="1:4">
      <c r="A14" s="160" t="s">
        <v>116</v>
      </c>
      <c r="B14" s="23"/>
      <c r="C14" s="161" t="s">
        <v>122</v>
      </c>
      <c r="D14" s="23"/>
    </row>
    <row r="15" ht="18.75" customHeight="1" spans="1:4">
      <c r="A15" s="160" t="s">
        <v>26</v>
      </c>
      <c r="B15" s="23"/>
      <c r="C15" s="161" t="s">
        <v>123</v>
      </c>
      <c r="D15" s="23">
        <v>18190.08</v>
      </c>
    </row>
    <row r="16" ht="18.75" customHeight="1" spans="1:4">
      <c r="A16" s="160" t="s">
        <v>26</v>
      </c>
      <c r="B16" s="23" t="s">
        <v>26</v>
      </c>
      <c r="C16" s="161" t="s">
        <v>124</v>
      </c>
      <c r="D16" s="23">
        <v>8527.23</v>
      </c>
    </row>
    <row r="17" ht="18.75" customHeight="1" spans="1:4">
      <c r="A17" s="162" t="s">
        <v>26</v>
      </c>
      <c r="B17" s="23" t="s">
        <v>26</v>
      </c>
      <c r="C17" s="161" t="s">
        <v>125</v>
      </c>
      <c r="D17" s="23">
        <v>150000</v>
      </c>
    </row>
    <row r="18" ht="18.75" customHeight="1" spans="1:4">
      <c r="A18" s="162" t="s">
        <v>26</v>
      </c>
      <c r="B18" s="23" t="s">
        <v>26</v>
      </c>
      <c r="C18" s="161" t="s">
        <v>126</v>
      </c>
      <c r="D18" s="23"/>
    </row>
    <row r="19" ht="18.75" customHeight="1" spans="1:4">
      <c r="A19" s="163" t="s">
        <v>26</v>
      </c>
      <c r="B19" s="23" t="s">
        <v>26</v>
      </c>
      <c r="C19" s="161" t="s">
        <v>127</v>
      </c>
      <c r="D19" s="23"/>
    </row>
    <row r="20" ht="18.75" customHeight="1" spans="1:4">
      <c r="A20" s="163" t="s">
        <v>26</v>
      </c>
      <c r="B20" s="23" t="s">
        <v>26</v>
      </c>
      <c r="C20" s="161" t="s">
        <v>128</v>
      </c>
      <c r="D20" s="23"/>
    </row>
    <row r="21" ht="18.75" customHeight="1" spans="1:4">
      <c r="A21" s="163" t="s">
        <v>26</v>
      </c>
      <c r="B21" s="23" t="s">
        <v>26</v>
      </c>
      <c r="C21" s="161" t="s">
        <v>129</v>
      </c>
      <c r="D21" s="23"/>
    </row>
    <row r="22" ht="18.75" customHeight="1" spans="1:4">
      <c r="A22" s="163" t="s">
        <v>26</v>
      </c>
      <c r="B22" s="23" t="s">
        <v>26</v>
      </c>
      <c r="C22" s="161" t="s">
        <v>130</v>
      </c>
      <c r="D22" s="23"/>
    </row>
    <row r="23" ht="18.75" customHeight="1" spans="1:4">
      <c r="A23" s="163" t="s">
        <v>26</v>
      </c>
      <c r="B23" s="23" t="s">
        <v>26</v>
      </c>
      <c r="C23" s="161" t="s">
        <v>131</v>
      </c>
      <c r="D23" s="23"/>
    </row>
    <row r="24" ht="18.75" customHeight="1" spans="1:4">
      <c r="A24" s="163" t="s">
        <v>26</v>
      </c>
      <c r="B24" s="23" t="s">
        <v>26</v>
      </c>
      <c r="C24" s="161" t="s">
        <v>132</v>
      </c>
      <c r="D24" s="23"/>
    </row>
    <row r="25" ht="18.75" customHeight="1" spans="1:4">
      <c r="A25" s="163" t="s">
        <v>26</v>
      </c>
      <c r="B25" s="23" t="s">
        <v>26</v>
      </c>
      <c r="C25" s="161" t="s">
        <v>133</v>
      </c>
      <c r="D25" s="23"/>
    </row>
    <row r="26" ht="18.75" customHeight="1" spans="1:4">
      <c r="A26" s="163" t="s">
        <v>26</v>
      </c>
      <c r="B26" s="23" t="s">
        <v>26</v>
      </c>
      <c r="C26" s="161" t="s">
        <v>134</v>
      </c>
      <c r="D26" s="23">
        <v>13642.56</v>
      </c>
    </row>
    <row r="27" ht="18.75" customHeight="1" spans="1:4">
      <c r="A27" s="163" t="s">
        <v>26</v>
      </c>
      <c r="B27" s="23" t="s">
        <v>26</v>
      </c>
      <c r="C27" s="161" t="s">
        <v>135</v>
      </c>
      <c r="D27" s="23"/>
    </row>
    <row r="28" ht="18.75" customHeight="1" spans="1:4">
      <c r="A28" s="163" t="s">
        <v>26</v>
      </c>
      <c r="B28" s="23" t="s">
        <v>26</v>
      </c>
      <c r="C28" s="161" t="s">
        <v>136</v>
      </c>
      <c r="D28" s="23"/>
    </row>
    <row r="29" ht="18.75" customHeight="1" spans="1:4">
      <c r="A29" s="163" t="s">
        <v>26</v>
      </c>
      <c r="B29" s="23" t="s">
        <v>26</v>
      </c>
      <c r="C29" s="161" t="s">
        <v>137</v>
      </c>
      <c r="D29" s="23"/>
    </row>
    <row r="30" ht="18.75" customHeight="1" spans="1:4">
      <c r="A30" s="163" t="s">
        <v>26</v>
      </c>
      <c r="B30" s="23" t="s">
        <v>26</v>
      </c>
      <c r="C30" s="161" t="s">
        <v>138</v>
      </c>
      <c r="D30" s="23"/>
    </row>
    <row r="31" ht="18.75" customHeight="1" spans="1:4">
      <c r="A31" s="164" t="s">
        <v>26</v>
      </c>
      <c r="B31" s="23" t="s">
        <v>26</v>
      </c>
      <c r="C31" s="161" t="s">
        <v>139</v>
      </c>
      <c r="D31" s="23"/>
    </row>
    <row r="32" ht="18.75" customHeight="1" spans="1:4">
      <c r="A32" s="164" t="s">
        <v>26</v>
      </c>
      <c r="B32" s="23" t="s">
        <v>26</v>
      </c>
      <c r="C32" s="161" t="s">
        <v>140</v>
      </c>
      <c r="D32" s="23"/>
    </row>
    <row r="33" ht="18.75" customHeight="1" spans="1:4">
      <c r="A33" s="164" t="s">
        <v>26</v>
      </c>
      <c r="B33" s="23" t="s">
        <v>26</v>
      </c>
      <c r="C33" s="161" t="s">
        <v>141</v>
      </c>
      <c r="D33" s="23"/>
    </row>
    <row r="34" ht="18.75" customHeight="1" spans="1:4">
      <c r="A34" s="164" t="s">
        <v>26</v>
      </c>
      <c r="B34" s="23" t="s">
        <v>26</v>
      </c>
      <c r="C34" s="161" t="s">
        <v>142</v>
      </c>
      <c r="D34" s="23"/>
    </row>
    <row r="35" ht="18.75" customHeight="1" spans="1:4">
      <c r="A35" s="55" t="s">
        <v>143</v>
      </c>
      <c r="B35" s="165">
        <v>2213560.63</v>
      </c>
      <c r="C35" s="166" t="s">
        <v>51</v>
      </c>
      <c r="D35" s="165">
        <v>2213560.63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7"/>
      <c r="G1" s="39" t="s">
        <v>144</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"单位名称："&amp;"耿马傣族佤族自治县人民政府耿马华侨管理区管理委员会"</f>
        <v>单位名称：耿马傣族佤族自治县人民政府耿马华侨管理区管理委员会</v>
      </c>
      <c r="B3" s="29"/>
      <c r="C3" s="30"/>
      <c r="D3" s="30"/>
      <c r="E3" s="30"/>
      <c r="F3" s="101"/>
      <c r="G3" s="39" t="s">
        <v>1</v>
      </c>
    </row>
    <row r="4" ht="20.25" customHeight="1" spans="1:7">
      <c r="A4" s="148" t="s">
        <v>145</v>
      </c>
      <c r="B4" s="149"/>
      <c r="C4" s="106" t="s">
        <v>55</v>
      </c>
      <c r="D4" s="130" t="s">
        <v>75</v>
      </c>
      <c r="E4" s="13"/>
      <c r="F4" s="14"/>
      <c r="G4" s="123" t="s">
        <v>76</v>
      </c>
    </row>
    <row r="5" ht="20.25" customHeight="1" spans="1:7">
      <c r="A5" s="150" t="s">
        <v>73</v>
      </c>
      <c r="B5" s="150" t="s">
        <v>74</v>
      </c>
      <c r="C5" s="33"/>
      <c r="D5" s="66" t="s">
        <v>57</v>
      </c>
      <c r="E5" s="66" t="s">
        <v>146</v>
      </c>
      <c r="F5" s="66" t="s">
        <v>147</v>
      </c>
      <c r="G5" s="94"/>
    </row>
    <row r="6" ht="19.5" customHeight="1" spans="1:7">
      <c r="A6" s="150" t="s">
        <v>148</v>
      </c>
      <c r="B6" s="150" t="s">
        <v>149</v>
      </c>
      <c r="C6" s="150" t="s">
        <v>150</v>
      </c>
      <c r="D6" s="66">
        <v>4</v>
      </c>
      <c r="E6" s="151" t="s">
        <v>151</v>
      </c>
      <c r="F6" s="151" t="s">
        <v>152</v>
      </c>
      <c r="G6" s="150" t="s">
        <v>153</v>
      </c>
    </row>
    <row r="7" ht="18" customHeight="1" spans="1:7">
      <c r="A7" s="34" t="s">
        <v>84</v>
      </c>
      <c r="B7" s="34" t="s">
        <v>85</v>
      </c>
      <c r="C7" s="23">
        <v>2023200.76</v>
      </c>
      <c r="D7" s="23">
        <v>219700.76</v>
      </c>
      <c r="E7" s="23">
        <v>164859</v>
      </c>
      <c r="F7" s="23">
        <v>54841.76</v>
      </c>
      <c r="G7" s="23">
        <v>1803500</v>
      </c>
    </row>
    <row r="8" ht="18" customHeight="1" spans="1:7">
      <c r="A8" s="117" t="s">
        <v>86</v>
      </c>
      <c r="B8" s="117" t="s">
        <v>154</v>
      </c>
      <c r="C8" s="23">
        <v>223200.76</v>
      </c>
      <c r="D8" s="23">
        <v>219700.76</v>
      </c>
      <c r="E8" s="23">
        <v>164859</v>
      </c>
      <c r="F8" s="23">
        <v>54841.76</v>
      </c>
      <c r="G8" s="23">
        <v>3500</v>
      </c>
    </row>
    <row r="9" ht="18" customHeight="1" spans="1:7">
      <c r="A9" s="118" t="s">
        <v>87</v>
      </c>
      <c r="B9" s="118" t="s">
        <v>155</v>
      </c>
      <c r="C9" s="23">
        <v>223200.76</v>
      </c>
      <c r="D9" s="23">
        <v>219700.76</v>
      </c>
      <c r="E9" s="23">
        <v>164859</v>
      </c>
      <c r="F9" s="23">
        <v>54841.76</v>
      </c>
      <c r="G9" s="23">
        <v>3500</v>
      </c>
    </row>
    <row r="10" ht="18" customHeight="1" spans="1:7">
      <c r="A10" s="117" t="s">
        <v>88</v>
      </c>
      <c r="B10" s="117" t="s">
        <v>156</v>
      </c>
      <c r="C10" s="23">
        <v>1800000</v>
      </c>
      <c r="D10" s="23"/>
      <c r="E10" s="23"/>
      <c r="F10" s="23"/>
      <c r="G10" s="23">
        <v>1800000</v>
      </c>
    </row>
    <row r="11" ht="18" customHeight="1" spans="1:7">
      <c r="A11" s="118" t="s">
        <v>89</v>
      </c>
      <c r="B11" s="118" t="s">
        <v>156</v>
      </c>
      <c r="C11" s="23">
        <v>1800000</v>
      </c>
      <c r="D11" s="23"/>
      <c r="E11" s="23"/>
      <c r="F11" s="23"/>
      <c r="G11" s="23">
        <v>1800000</v>
      </c>
    </row>
    <row r="12" ht="18" customHeight="1" spans="1:7">
      <c r="A12" s="34" t="s">
        <v>90</v>
      </c>
      <c r="B12" s="34" t="s">
        <v>91</v>
      </c>
      <c r="C12" s="23">
        <v>18190.08</v>
      </c>
      <c r="D12" s="23">
        <v>18190.08</v>
      </c>
      <c r="E12" s="23">
        <v>18190.08</v>
      </c>
      <c r="F12" s="23"/>
      <c r="G12" s="23"/>
    </row>
    <row r="13" ht="18" customHeight="1" spans="1:7">
      <c r="A13" s="117" t="s">
        <v>92</v>
      </c>
      <c r="B13" s="117" t="s">
        <v>157</v>
      </c>
      <c r="C13" s="23">
        <v>18190.08</v>
      </c>
      <c r="D13" s="23">
        <v>18190.08</v>
      </c>
      <c r="E13" s="23">
        <v>18190.08</v>
      </c>
      <c r="F13" s="23"/>
      <c r="G13" s="23"/>
    </row>
    <row r="14" ht="18" customHeight="1" spans="1:7">
      <c r="A14" s="118" t="s">
        <v>93</v>
      </c>
      <c r="B14" s="118" t="s">
        <v>158</v>
      </c>
      <c r="C14" s="23">
        <v>18190.08</v>
      </c>
      <c r="D14" s="23">
        <v>18190.08</v>
      </c>
      <c r="E14" s="23">
        <v>18190.08</v>
      </c>
      <c r="F14" s="23"/>
      <c r="G14" s="23"/>
    </row>
    <row r="15" ht="18" customHeight="1" spans="1:7">
      <c r="A15" s="34" t="s">
        <v>94</v>
      </c>
      <c r="B15" s="34" t="s">
        <v>95</v>
      </c>
      <c r="C15" s="23">
        <v>8527.23</v>
      </c>
      <c r="D15" s="23">
        <v>8527.23</v>
      </c>
      <c r="E15" s="23">
        <v>8527.23</v>
      </c>
      <c r="F15" s="23"/>
      <c r="G15" s="23"/>
    </row>
    <row r="16" ht="18" customHeight="1" spans="1:7">
      <c r="A16" s="117" t="s">
        <v>96</v>
      </c>
      <c r="B16" s="117" t="s">
        <v>159</v>
      </c>
      <c r="C16" s="23">
        <v>8527.23</v>
      </c>
      <c r="D16" s="23">
        <v>8527.23</v>
      </c>
      <c r="E16" s="23">
        <v>8527.23</v>
      </c>
      <c r="F16" s="23"/>
      <c r="G16" s="23"/>
    </row>
    <row r="17" ht="18" customHeight="1" spans="1:7">
      <c r="A17" s="118" t="s">
        <v>97</v>
      </c>
      <c r="B17" s="118" t="s">
        <v>160</v>
      </c>
      <c r="C17" s="23">
        <v>8071.85</v>
      </c>
      <c r="D17" s="23">
        <v>8071.85</v>
      </c>
      <c r="E17" s="23">
        <v>8071.85</v>
      </c>
      <c r="F17" s="23"/>
      <c r="G17" s="23"/>
    </row>
    <row r="18" ht="18" customHeight="1" spans="1:7">
      <c r="A18" s="118" t="s">
        <v>98</v>
      </c>
      <c r="B18" s="118" t="s">
        <v>161</v>
      </c>
      <c r="C18" s="23">
        <v>455.38</v>
      </c>
      <c r="D18" s="23">
        <v>455.38</v>
      </c>
      <c r="E18" s="23">
        <v>455.38</v>
      </c>
      <c r="F18" s="23"/>
      <c r="G18" s="23"/>
    </row>
    <row r="19" ht="18" customHeight="1" spans="1:7">
      <c r="A19" s="34" t="s">
        <v>99</v>
      </c>
      <c r="B19" s="34" t="s">
        <v>100</v>
      </c>
      <c r="C19" s="23">
        <v>150000</v>
      </c>
      <c r="D19" s="23"/>
      <c r="E19" s="23"/>
      <c r="F19" s="23"/>
      <c r="G19" s="23">
        <v>150000</v>
      </c>
    </row>
    <row r="20" ht="18" customHeight="1" spans="1:7">
      <c r="A20" s="117" t="s">
        <v>101</v>
      </c>
      <c r="B20" s="117" t="s">
        <v>162</v>
      </c>
      <c r="C20" s="23">
        <v>150000</v>
      </c>
      <c r="D20" s="23"/>
      <c r="E20" s="23"/>
      <c r="F20" s="23"/>
      <c r="G20" s="23">
        <v>150000</v>
      </c>
    </row>
    <row r="21" ht="18" customHeight="1" spans="1:7">
      <c r="A21" s="118" t="s">
        <v>102</v>
      </c>
      <c r="B21" s="118" t="s">
        <v>163</v>
      </c>
      <c r="C21" s="23">
        <v>150000</v>
      </c>
      <c r="D21" s="23"/>
      <c r="E21" s="23"/>
      <c r="F21" s="23"/>
      <c r="G21" s="23">
        <v>150000</v>
      </c>
    </row>
    <row r="22" ht="18" customHeight="1" spans="1:7">
      <c r="A22" s="34" t="s">
        <v>103</v>
      </c>
      <c r="B22" s="34" t="s">
        <v>104</v>
      </c>
      <c r="C22" s="23">
        <v>13642.56</v>
      </c>
      <c r="D22" s="23">
        <v>13642.56</v>
      </c>
      <c r="E22" s="23">
        <v>13642.56</v>
      </c>
      <c r="F22" s="23"/>
      <c r="G22" s="23"/>
    </row>
    <row r="23" ht="18" customHeight="1" spans="1:7">
      <c r="A23" s="117" t="s">
        <v>105</v>
      </c>
      <c r="B23" s="117" t="s">
        <v>164</v>
      </c>
      <c r="C23" s="23">
        <v>13642.56</v>
      </c>
      <c r="D23" s="23">
        <v>13642.56</v>
      </c>
      <c r="E23" s="23">
        <v>13642.56</v>
      </c>
      <c r="F23" s="23"/>
      <c r="G23" s="23"/>
    </row>
    <row r="24" ht="18" customHeight="1" spans="1:7">
      <c r="A24" s="118" t="s">
        <v>106</v>
      </c>
      <c r="B24" s="118" t="s">
        <v>165</v>
      </c>
      <c r="C24" s="23">
        <v>13642.56</v>
      </c>
      <c r="D24" s="23">
        <v>13642.56</v>
      </c>
      <c r="E24" s="23">
        <v>13642.56</v>
      </c>
      <c r="F24" s="23"/>
      <c r="G24" s="23"/>
    </row>
    <row r="25" ht="18" customHeight="1" spans="1:7">
      <c r="A25" s="152" t="s">
        <v>107</v>
      </c>
      <c r="B25" s="153" t="s">
        <v>107</v>
      </c>
      <c r="C25" s="23">
        <v>2213560.63</v>
      </c>
      <c r="D25" s="23">
        <v>260060.63</v>
      </c>
      <c r="E25" s="23">
        <v>205218.87</v>
      </c>
      <c r="F25" s="23">
        <v>54841.76</v>
      </c>
      <c r="G25" s="23">
        <v>1953500</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9.14285714285714" defaultRowHeight="14.25" customHeight="1" outlineLevelRow="6" outlineLevelCol="5"/>
  <cols>
    <col min="1" max="1" width="23.5714285714286" customWidth="1"/>
    <col min="2" max="6" width="22.847619047619" customWidth="1"/>
  </cols>
  <sheetData>
    <row r="1" ht="15" customHeight="1" spans="1:6">
      <c r="A1" s="139"/>
      <c r="B1" s="140"/>
      <c r="C1" s="62"/>
      <c r="F1" s="87" t="s">
        <v>166</v>
      </c>
    </row>
    <row r="2" ht="39" customHeight="1" spans="1:6">
      <c r="A2" s="128" t="str">
        <f>"2025"&amp;"年一般公共预算“三公”经费支出预算表"</f>
        <v>2025年一般公共预算“三公”经费支出预算表</v>
      </c>
      <c r="B2" s="51"/>
      <c r="C2" s="51"/>
      <c r="D2" s="51"/>
      <c r="E2" s="51"/>
      <c r="F2" s="51"/>
    </row>
    <row r="3" ht="18.75" customHeight="1" spans="1:6">
      <c r="A3" s="41" t="str">
        <f>"单位名称："&amp;"耿马傣族佤族自治县人民政府耿马华侨管理区管理委员会"</f>
        <v>单位名称：耿马傣族佤族自治县人民政府耿马华侨管理区管理委员会</v>
      </c>
      <c r="B3" s="140"/>
      <c r="C3" s="62"/>
      <c r="D3" s="30"/>
      <c r="F3" s="87" t="s">
        <v>167</v>
      </c>
    </row>
    <row r="4" ht="18.75" customHeight="1" spans="1:6">
      <c r="A4" s="10" t="s">
        <v>168</v>
      </c>
      <c r="B4" s="31" t="s">
        <v>169</v>
      </c>
      <c r="C4" s="12" t="s">
        <v>170</v>
      </c>
      <c r="D4" s="13"/>
      <c r="E4" s="14"/>
      <c r="F4" s="31" t="s">
        <v>171</v>
      </c>
    </row>
    <row r="5" ht="18.75" customHeight="1" spans="1:6">
      <c r="A5" s="17"/>
      <c r="B5" s="33"/>
      <c r="C5" s="66" t="s">
        <v>57</v>
      </c>
      <c r="D5" s="66" t="s">
        <v>172</v>
      </c>
      <c r="E5" s="66" t="s">
        <v>173</v>
      </c>
      <c r="F5" s="33"/>
    </row>
    <row r="6" ht="18.75" customHeight="1" spans="1:6">
      <c r="A6" s="141">
        <v>1</v>
      </c>
      <c r="B6" s="142">
        <v>2</v>
      </c>
      <c r="C6" s="143">
        <v>3</v>
      </c>
      <c r="D6" s="143">
        <v>4</v>
      </c>
      <c r="E6" s="143">
        <v>5</v>
      </c>
      <c r="F6" s="142">
        <v>6</v>
      </c>
    </row>
    <row r="7" ht="18.75" customHeight="1" spans="1:6">
      <c r="A7" s="144">
        <v>20000</v>
      </c>
      <c r="B7" s="144"/>
      <c r="C7" s="144">
        <v>20000</v>
      </c>
      <c r="D7" s="144"/>
      <c r="E7" s="144">
        <v>20000</v>
      </c>
      <c r="F7" s="144"/>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showZeros="0" topLeftCell="L1"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67"/>
      <c r="I1" s="67"/>
      <c r="J1" s="67"/>
      <c r="K1" s="67"/>
      <c r="L1" s="67"/>
      <c r="M1" s="67"/>
      <c r="N1" s="30"/>
      <c r="O1" s="30"/>
      <c r="P1" s="30"/>
      <c r="Q1" s="67"/>
      <c r="U1" s="126"/>
      <c r="W1" s="38" t="s">
        <v>174</v>
      </c>
    </row>
    <row r="2" ht="39.75" customHeight="1" spans="1:23">
      <c r="A2" s="128"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"单位名称："&amp;"耿马傣族佤族自治县人民政府耿马华侨管理区管理委员会"</f>
        <v>单位名称：耿马傣族佤族自治县人民政府耿马华侨管理区管理委员会</v>
      </c>
      <c r="B3" s="129"/>
      <c r="C3" s="129"/>
      <c r="D3" s="129"/>
      <c r="E3" s="129"/>
      <c r="F3" s="129"/>
      <c r="G3" s="129"/>
      <c r="H3" s="71"/>
      <c r="I3" s="71"/>
      <c r="J3" s="71"/>
      <c r="K3" s="71"/>
      <c r="L3" s="71"/>
      <c r="M3" s="71"/>
      <c r="N3" s="93"/>
      <c r="O3" s="93"/>
      <c r="P3" s="93"/>
      <c r="Q3" s="71"/>
      <c r="U3" s="126"/>
      <c r="W3" s="38" t="s">
        <v>167</v>
      </c>
    </row>
    <row r="4" ht="18" customHeight="1" spans="1:23">
      <c r="A4" s="10" t="s">
        <v>175</v>
      </c>
      <c r="B4" s="10" t="s">
        <v>176</v>
      </c>
      <c r="C4" s="10" t="s">
        <v>177</v>
      </c>
      <c r="D4" s="10" t="s">
        <v>178</v>
      </c>
      <c r="E4" s="10" t="s">
        <v>179</v>
      </c>
      <c r="F4" s="10" t="s">
        <v>180</v>
      </c>
      <c r="G4" s="10" t="s">
        <v>181</v>
      </c>
      <c r="H4" s="130" t="s">
        <v>182</v>
      </c>
      <c r="I4" s="64" t="s">
        <v>182</v>
      </c>
      <c r="J4" s="64"/>
      <c r="K4" s="64"/>
      <c r="L4" s="64"/>
      <c r="M4" s="64"/>
      <c r="N4" s="13"/>
      <c r="O4" s="13"/>
      <c r="P4" s="13"/>
      <c r="Q4" s="74" t="s">
        <v>61</v>
      </c>
      <c r="R4" s="64" t="s">
        <v>78</v>
      </c>
      <c r="S4" s="64"/>
      <c r="T4" s="64"/>
      <c r="U4" s="64"/>
      <c r="V4" s="64"/>
      <c r="W4" s="136"/>
    </row>
    <row r="5" ht="18" customHeight="1" spans="1:23">
      <c r="A5" s="15"/>
      <c r="B5" s="125"/>
      <c r="C5" s="15"/>
      <c r="D5" s="15"/>
      <c r="E5" s="15"/>
      <c r="F5" s="15"/>
      <c r="G5" s="15"/>
      <c r="H5" s="106" t="s">
        <v>183</v>
      </c>
      <c r="I5" s="130" t="s">
        <v>58</v>
      </c>
      <c r="J5" s="64"/>
      <c r="K5" s="64"/>
      <c r="L5" s="64"/>
      <c r="M5" s="136"/>
      <c r="N5" s="12" t="s">
        <v>184</v>
      </c>
      <c r="O5" s="13"/>
      <c r="P5" s="14"/>
      <c r="Q5" s="10" t="s">
        <v>61</v>
      </c>
      <c r="R5" s="130" t="s">
        <v>78</v>
      </c>
      <c r="S5" s="74" t="s">
        <v>64</v>
      </c>
      <c r="T5" s="64" t="s">
        <v>78</v>
      </c>
      <c r="U5" s="74" t="s">
        <v>66</v>
      </c>
      <c r="V5" s="74" t="s">
        <v>67</v>
      </c>
      <c r="W5" s="138" t="s">
        <v>68</v>
      </c>
    </row>
    <row r="6" ht="18.75" customHeight="1" spans="1:23">
      <c r="A6" s="32"/>
      <c r="B6" s="32"/>
      <c r="C6" s="32"/>
      <c r="D6" s="32"/>
      <c r="E6" s="32"/>
      <c r="F6" s="32"/>
      <c r="G6" s="32"/>
      <c r="H6" s="32"/>
      <c r="I6" s="137" t="s">
        <v>185</v>
      </c>
      <c r="J6" s="10" t="s">
        <v>186</v>
      </c>
      <c r="K6" s="10" t="s">
        <v>187</v>
      </c>
      <c r="L6" s="10" t="s">
        <v>188</v>
      </c>
      <c r="M6" s="10" t="s">
        <v>189</v>
      </c>
      <c r="N6" s="10" t="s">
        <v>58</v>
      </c>
      <c r="O6" s="10" t="s">
        <v>59</v>
      </c>
      <c r="P6" s="10" t="s">
        <v>60</v>
      </c>
      <c r="Q6" s="32"/>
      <c r="R6" s="10" t="s">
        <v>57</v>
      </c>
      <c r="S6" s="10" t="s">
        <v>64</v>
      </c>
      <c r="T6" s="10" t="s">
        <v>190</v>
      </c>
      <c r="U6" s="10" t="s">
        <v>66</v>
      </c>
      <c r="V6" s="10" t="s">
        <v>67</v>
      </c>
      <c r="W6" s="10" t="s">
        <v>68</v>
      </c>
    </row>
    <row r="7" ht="37.5" customHeight="1" spans="1:23">
      <c r="A7" s="109"/>
      <c r="B7" s="109"/>
      <c r="C7" s="109"/>
      <c r="D7" s="109"/>
      <c r="E7" s="109"/>
      <c r="F7" s="109"/>
      <c r="G7" s="109"/>
      <c r="H7" s="109"/>
      <c r="I7" s="92"/>
      <c r="J7" s="17" t="s">
        <v>191</v>
      </c>
      <c r="K7" s="17" t="s">
        <v>187</v>
      </c>
      <c r="L7" s="17" t="s">
        <v>188</v>
      </c>
      <c r="M7" s="17" t="s">
        <v>189</v>
      </c>
      <c r="N7" s="17" t="s">
        <v>187</v>
      </c>
      <c r="O7" s="17" t="s">
        <v>188</v>
      </c>
      <c r="P7" s="17" t="s">
        <v>189</v>
      </c>
      <c r="Q7" s="17" t="s">
        <v>61</v>
      </c>
      <c r="R7" s="17" t="s">
        <v>57</v>
      </c>
      <c r="S7" s="17" t="s">
        <v>64</v>
      </c>
      <c r="T7" s="17" t="s">
        <v>190</v>
      </c>
      <c r="U7" s="17" t="s">
        <v>66</v>
      </c>
      <c r="V7" s="17" t="s">
        <v>67</v>
      </c>
      <c r="W7" s="17" t="s">
        <v>68</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70</v>
      </c>
      <c r="B9" s="132"/>
      <c r="C9" s="132"/>
      <c r="D9" s="132"/>
      <c r="E9" s="132"/>
      <c r="F9" s="132"/>
      <c r="G9" s="132"/>
      <c r="H9" s="23">
        <v>260060.63</v>
      </c>
      <c r="I9" s="23">
        <v>260060.63</v>
      </c>
      <c r="J9" s="23"/>
      <c r="K9" s="23"/>
      <c r="L9" s="23">
        <v>260060.63</v>
      </c>
      <c r="M9" s="23"/>
      <c r="N9" s="23"/>
      <c r="O9" s="23"/>
      <c r="P9" s="23"/>
      <c r="Q9" s="23"/>
      <c r="R9" s="23"/>
      <c r="S9" s="23"/>
      <c r="T9" s="23"/>
      <c r="U9" s="23"/>
      <c r="V9" s="23"/>
      <c r="W9" s="23"/>
    </row>
    <row r="10" ht="21" customHeight="1" spans="1:23">
      <c r="A10" s="133" t="s">
        <v>70</v>
      </c>
      <c r="B10" s="21"/>
      <c r="C10" s="21"/>
      <c r="D10" s="21"/>
      <c r="E10" s="21"/>
      <c r="F10" s="21"/>
      <c r="G10" s="21"/>
      <c r="H10" s="23">
        <v>260060.63</v>
      </c>
      <c r="I10" s="23">
        <v>260060.63</v>
      </c>
      <c r="J10" s="23"/>
      <c r="K10" s="23"/>
      <c r="L10" s="23">
        <v>260060.63</v>
      </c>
      <c r="M10" s="23"/>
      <c r="N10" s="23"/>
      <c r="O10" s="23"/>
      <c r="P10" s="23"/>
      <c r="Q10" s="23"/>
      <c r="R10" s="23"/>
      <c r="S10" s="23"/>
      <c r="T10" s="23"/>
      <c r="U10" s="23"/>
      <c r="V10" s="23"/>
      <c r="W10" s="23"/>
    </row>
    <row r="11" ht="21" customHeight="1" spans="1:23">
      <c r="A11" s="133" t="s">
        <v>70</v>
      </c>
      <c r="B11" s="21" t="s">
        <v>192</v>
      </c>
      <c r="C11" s="21" t="s">
        <v>193</v>
      </c>
      <c r="D11" s="21" t="s">
        <v>87</v>
      </c>
      <c r="E11" s="21" t="s">
        <v>155</v>
      </c>
      <c r="F11" s="21" t="s">
        <v>194</v>
      </c>
      <c r="G11" s="21" t="s">
        <v>195</v>
      </c>
      <c r="H11" s="23">
        <v>42852</v>
      </c>
      <c r="I11" s="23">
        <v>42852</v>
      </c>
      <c r="J11" s="23"/>
      <c r="K11" s="23"/>
      <c r="L11" s="23">
        <v>42852</v>
      </c>
      <c r="M11" s="23"/>
      <c r="N11" s="23"/>
      <c r="O11" s="23"/>
      <c r="P11" s="23"/>
      <c r="Q11" s="23"/>
      <c r="R11" s="23"/>
      <c r="S11" s="23"/>
      <c r="T11" s="23"/>
      <c r="U11" s="23"/>
      <c r="V11" s="23"/>
      <c r="W11" s="23"/>
    </row>
    <row r="12" ht="21" customHeight="1" spans="1:23">
      <c r="A12" s="133" t="s">
        <v>70</v>
      </c>
      <c r="B12" s="21" t="s">
        <v>192</v>
      </c>
      <c r="C12" s="21" t="s">
        <v>193</v>
      </c>
      <c r="D12" s="21" t="s">
        <v>87</v>
      </c>
      <c r="E12" s="21" t="s">
        <v>155</v>
      </c>
      <c r="F12" s="21" t="s">
        <v>196</v>
      </c>
      <c r="G12" s="21" t="s">
        <v>197</v>
      </c>
      <c r="H12" s="23">
        <v>12900</v>
      </c>
      <c r="I12" s="23">
        <v>12900</v>
      </c>
      <c r="J12" s="23"/>
      <c r="K12" s="23"/>
      <c r="L12" s="23">
        <v>12900</v>
      </c>
      <c r="M12" s="23"/>
      <c r="N12" s="23"/>
      <c r="O12" s="23"/>
      <c r="P12" s="23"/>
      <c r="Q12" s="23"/>
      <c r="R12" s="23"/>
      <c r="S12" s="23"/>
      <c r="T12" s="23"/>
      <c r="U12" s="23"/>
      <c r="V12" s="23"/>
      <c r="W12" s="23"/>
    </row>
    <row r="13" ht="21" customHeight="1" spans="1:23">
      <c r="A13" s="133" t="s">
        <v>70</v>
      </c>
      <c r="B13" s="21" t="s">
        <v>198</v>
      </c>
      <c r="C13" s="21" t="s">
        <v>199</v>
      </c>
      <c r="D13" s="21" t="s">
        <v>87</v>
      </c>
      <c r="E13" s="21" t="s">
        <v>155</v>
      </c>
      <c r="F13" s="21" t="s">
        <v>196</v>
      </c>
      <c r="G13" s="21" t="s">
        <v>197</v>
      </c>
      <c r="H13" s="23">
        <v>6000</v>
      </c>
      <c r="I13" s="23">
        <v>6000</v>
      </c>
      <c r="J13" s="23"/>
      <c r="K13" s="23"/>
      <c r="L13" s="23">
        <v>6000</v>
      </c>
      <c r="M13" s="23"/>
      <c r="N13" s="23"/>
      <c r="O13" s="23"/>
      <c r="P13" s="23"/>
      <c r="Q13" s="23"/>
      <c r="R13" s="23"/>
      <c r="S13" s="23"/>
      <c r="T13" s="23"/>
      <c r="U13" s="23"/>
      <c r="V13" s="23"/>
      <c r="W13" s="23"/>
    </row>
    <row r="14" ht="21" customHeight="1" spans="1:23">
      <c r="A14" s="133" t="s">
        <v>70</v>
      </c>
      <c r="B14" s="21" t="s">
        <v>192</v>
      </c>
      <c r="C14" s="21" t="s">
        <v>193</v>
      </c>
      <c r="D14" s="21" t="s">
        <v>87</v>
      </c>
      <c r="E14" s="21" t="s">
        <v>155</v>
      </c>
      <c r="F14" s="21" t="s">
        <v>196</v>
      </c>
      <c r="G14" s="21" t="s">
        <v>197</v>
      </c>
      <c r="H14" s="23">
        <v>49236</v>
      </c>
      <c r="I14" s="23">
        <v>49236</v>
      </c>
      <c r="J14" s="23"/>
      <c r="K14" s="23"/>
      <c r="L14" s="23">
        <v>49236</v>
      </c>
      <c r="M14" s="23"/>
      <c r="N14" s="23"/>
      <c r="O14" s="23"/>
      <c r="P14" s="23"/>
      <c r="Q14" s="23"/>
      <c r="R14" s="23"/>
      <c r="S14" s="23"/>
      <c r="T14" s="23"/>
      <c r="U14" s="23"/>
      <c r="V14" s="23"/>
      <c r="W14" s="23"/>
    </row>
    <row r="15" ht="21" customHeight="1" spans="1:23">
      <c r="A15" s="133" t="s">
        <v>70</v>
      </c>
      <c r="B15" s="21" t="s">
        <v>192</v>
      </c>
      <c r="C15" s="21" t="s">
        <v>193</v>
      </c>
      <c r="D15" s="21" t="s">
        <v>87</v>
      </c>
      <c r="E15" s="21" t="s">
        <v>155</v>
      </c>
      <c r="F15" s="21" t="s">
        <v>200</v>
      </c>
      <c r="G15" s="21" t="s">
        <v>201</v>
      </c>
      <c r="H15" s="23">
        <v>3571</v>
      </c>
      <c r="I15" s="23">
        <v>3571</v>
      </c>
      <c r="J15" s="23"/>
      <c r="K15" s="23"/>
      <c r="L15" s="23">
        <v>3571</v>
      </c>
      <c r="M15" s="23"/>
      <c r="N15" s="23"/>
      <c r="O15" s="23"/>
      <c r="P15" s="23"/>
      <c r="Q15" s="23"/>
      <c r="R15" s="23"/>
      <c r="S15" s="23"/>
      <c r="T15" s="23"/>
      <c r="U15" s="23"/>
      <c r="V15" s="23"/>
      <c r="W15" s="23"/>
    </row>
    <row r="16" ht="21" customHeight="1" spans="1:23">
      <c r="A16" s="133" t="s">
        <v>70</v>
      </c>
      <c r="B16" s="21" t="s">
        <v>202</v>
      </c>
      <c r="C16" s="21" t="s">
        <v>203</v>
      </c>
      <c r="D16" s="21" t="s">
        <v>87</v>
      </c>
      <c r="E16" s="21" t="s">
        <v>155</v>
      </c>
      <c r="F16" s="21" t="s">
        <v>200</v>
      </c>
      <c r="G16" s="21" t="s">
        <v>201</v>
      </c>
      <c r="H16" s="23">
        <v>21600</v>
      </c>
      <c r="I16" s="23">
        <v>21600</v>
      </c>
      <c r="J16" s="23"/>
      <c r="K16" s="23"/>
      <c r="L16" s="23">
        <v>21600</v>
      </c>
      <c r="M16" s="23"/>
      <c r="N16" s="23"/>
      <c r="O16" s="23"/>
      <c r="P16" s="23"/>
      <c r="Q16" s="23"/>
      <c r="R16" s="23"/>
      <c r="S16" s="23"/>
      <c r="T16" s="23"/>
      <c r="U16" s="23"/>
      <c r="V16" s="23"/>
      <c r="W16" s="23"/>
    </row>
    <row r="17" ht="21" customHeight="1" spans="1:23">
      <c r="A17" s="133" t="s">
        <v>70</v>
      </c>
      <c r="B17" s="21" t="s">
        <v>204</v>
      </c>
      <c r="C17" s="21" t="s">
        <v>205</v>
      </c>
      <c r="D17" s="21" t="s">
        <v>93</v>
      </c>
      <c r="E17" s="21" t="s">
        <v>158</v>
      </c>
      <c r="F17" s="21" t="s">
        <v>206</v>
      </c>
      <c r="G17" s="21" t="s">
        <v>207</v>
      </c>
      <c r="H17" s="23">
        <v>18190.08</v>
      </c>
      <c r="I17" s="23">
        <v>18190.08</v>
      </c>
      <c r="J17" s="23"/>
      <c r="K17" s="23"/>
      <c r="L17" s="23">
        <v>18190.08</v>
      </c>
      <c r="M17" s="23"/>
      <c r="N17" s="23"/>
      <c r="O17" s="23"/>
      <c r="P17" s="23"/>
      <c r="Q17" s="23"/>
      <c r="R17" s="23"/>
      <c r="S17" s="23"/>
      <c r="T17" s="23"/>
      <c r="U17" s="23"/>
      <c r="V17" s="23"/>
      <c r="W17" s="23"/>
    </row>
    <row r="18" ht="21" customHeight="1" spans="1:23">
      <c r="A18" s="133" t="s">
        <v>70</v>
      </c>
      <c r="B18" s="21" t="s">
        <v>204</v>
      </c>
      <c r="C18" s="21" t="s">
        <v>205</v>
      </c>
      <c r="D18" s="21" t="s">
        <v>208</v>
      </c>
      <c r="E18" s="21" t="s">
        <v>209</v>
      </c>
      <c r="F18" s="21" t="s">
        <v>210</v>
      </c>
      <c r="G18" s="21" t="s">
        <v>211</v>
      </c>
      <c r="H18" s="23"/>
      <c r="I18" s="23"/>
      <c r="J18" s="23"/>
      <c r="K18" s="23"/>
      <c r="L18" s="23"/>
      <c r="M18" s="23"/>
      <c r="N18" s="23"/>
      <c r="O18" s="23"/>
      <c r="P18" s="23"/>
      <c r="Q18" s="23"/>
      <c r="R18" s="23"/>
      <c r="S18" s="23"/>
      <c r="T18" s="23"/>
      <c r="U18" s="23"/>
      <c r="V18" s="23"/>
      <c r="W18" s="23"/>
    </row>
    <row r="19" ht="21" customHeight="1" spans="1:23">
      <c r="A19" s="133" t="s">
        <v>70</v>
      </c>
      <c r="B19" s="21" t="s">
        <v>204</v>
      </c>
      <c r="C19" s="21" t="s">
        <v>205</v>
      </c>
      <c r="D19" s="21" t="s">
        <v>97</v>
      </c>
      <c r="E19" s="21" t="s">
        <v>160</v>
      </c>
      <c r="F19" s="21" t="s">
        <v>212</v>
      </c>
      <c r="G19" s="21" t="s">
        <v>213</v>
      </c>
      <c r="H19" s="23">
        <v>8071.85</v>
      </c>
      <c r="I19" s="23">
        <v>8071.85</v>
      </c>
      <c r="J19" s="23"/>
      <c r="K19" s="23"/>
      <c r="L19" s="23">
        <v>8071.85</v>
      </c>
      <c r="M19" s="23"/>
      <c r="N19" s="23"/>
      <c r="O19" s="23"/>
      <c r="P19" s="23"/>
      <c r="Q19" s="23"/>
      <c r="R19" s="23"/>
      <c r="S19" s="23"/>
      <c r="T19" s="23"/>
      <c r="U19" s="23"/>
      <c r="V19" s="23"/>
      <c r="W19" s="23"/>
    </row>
    <row r="20" ht="21" customHeight="1" spans="1:23">
      <c r="A20" s="133" t="s">
        <v>70</v>
      </c>
      <c r="B20" s="21" t="s">
        <v>204</v>
      </c>
      <c r="C20" s="21" t="s">
        <v>205</v>
      </c>
      <c r="D20" s="21" t="s">
        <v>214</v>
      </c>
      <c r="E20" s="21" t="s">
        <v>215</v>
      </c>
      <c r="F20" s="21" t="s">
        <v>212</v>
      </c>
      <c r="G20" s="21" t="s">
        <v>213</v>
      </c>
      <c r="H20" s="23"/>
      <c r="I20" s="23"/>
      <c r="J20" s="23"/>
      <c r="K20" s="23"/>
      <c r="L20" s="23"/>
      <c r="M20" s="23"/>
      <c r="N20" s="23"/>
      <c r="O20" s="23"/>
      <c r="P20" s="23"/>
      <c r="Q20" s="23"/>
      <c r="R20" s="23"/>
      <c r="S20" s="23"/>
      <c r="T20" s="23"/>
      <c r="U20" s="23"/>
      <c r="V20" s="23"/>
      <c r="W20" s="23"/>
    </row>
    <row r="21" ht="21" customHeight="1" spans="1:23">
      <c r="A21" s="133" t="s">
        <v>70</v>
      </c>
      <c r="B21" s="21" t="s">
        <v>204</v>
      </c>
      <c r="C21" s="21" t="s">
        <v>205</v>
      </c>
      <c r="D21" s="21" t="s">
        <v>216</v>
      </c>
      <c r="E21" s="21" t="s">
        <v>217</v>
      </c>
      <c r="F21" s="21" t="s">
        <v>218</v>
      </c>
      <c r="G21" s="21" t="s">
        <v>219</v>
      </c>
      <c r="H21" s="23"/>
      <c r="I21" s="23"/>
      <c r="J21" s="23"/>
      <c r="K21" s="23"/>
      <c r="L21" s="23"/>
      <c r="M21" s="23"/>
      <c r="N21" s="23"/>
      <c r="O21" s="23"/>
      <c r="P21" s="23"/>
      <c r="Q21" s="23"/>
      <c r="R21" s="23"/>
      <c r="S21" s="23"/>
      <c r="T21" s="23"/>
      <c r="U21" s="23"/>
      <c r="V21" s="23"/>
      <c r="W21" s="23"/>
    </row>
    <row r="22" ht="21" customHeight="1" spans="1:23">
      <c r="A22" s="133" t="s">
        <v>70</v>
      </c>
      <c r="B22" s="21" t="s">
        <v>204</v>
      </c>
      <c r="C22" s="21" t="s">
        <v>205</v>
      </c>
      <c r="D22" s="21" t="s">
        <v>98</v>
      </c>
      <c r="E22" s="21" t="s">
        <v>161</v>
      </c>
      <c r="F22" s="21" t="s">
        <v>220</v>
      </c>
      <c r="G22" s="21" t="s">
        <v>221</v>
      </c>
      <c r="H22" s="23">
        <v>228</v>
      </c>
      <c r="I22" s="23">
        <v>228</v>
      </c>
      <c r="J22" s="23"/>
      <c r="K22" s="23"/>
      <c r="L22" s="23">
        <v>228</v>
      </c>
      <c r="M22" s="23"/>
      <c r="N22" s="23"/>
      <c r="O22" s="23"/>
      <c r="P22" s="23"/>
      <c r="Q22" s="23"/>
      <c r="R22" s="23"/>
      <c r="S22" s="23"/>
      <c r="T22" s="23"/>
      <c r="U22" s="23"/>
      <c r="V22" s="23"/>
      <c r="W22" s="23"/>
    </row>
    <row r="23" ht="21" customHeight="1" spans="1:23">
      <c r="A23" s="133" t="s">
        <v>70</v>
      </c>
      <c r="B23" s="21" t="s">
        <v>204</v>
      </c>
      <c r="C23" s="21" t="s">
        <v>205</v>
      </c>
      <c r="D23" s="21" t="s">
        <v>98</v>
      </c>
      <c r="E23" s="21" t="s">
        <v>161</v>
      </c>
      <c r="F23" s="21" t="s">
        <v>220</v>
      </c>
      <c r="G23" s="21" t="s">
        <v>221</v>
      </c>
      <c r="H23" s="23">
        <v>227.38</v>
      </c>
      <c r="I23" s="23">
        <v>227.38</v>
      </c>
      <c r="J23" s="23"/>
      <c r="K23" s="23"/>
      <c r="L23" s="23">
        <v>227.38</v>
      </c>
      <c r="M23" s="23"/>
      <c r="N23" s="23"/>
      <c r="O23" s="23"/>
      <c r="P23" s="23"/>
      <c r="Q23" s="23"/>
      <c r="R23" s="23"/>
      <c r="S23" s="23"/>
      <c r="T23" s="23"/>
      <c r="U23" s="23"/>
      <c r="V23" s="23"/>
      <c r="W23" s="23"/>
    </row>
    <row r="24" ht="21" customHeight="1" spans="1:23">
      <c r="A24" s="133" t="s">
        <v>70</v>
      </c>
      <c r="B24" s="21" t="s">
        <v>222</v>
      </c>
      <c r="C24" s="21" t="s">
        <v>165</v>
      </c>
      <c r="D24" s="21" t="s">
        <v>106</v>
      </c>
      <c r="E24" s="21" t="s">
        <v>165</v>
      </c>
      <c r="F24" s="21" t="s">
        <v>223</v>
      </c>
      <c r="G24" s="21" t="s">
        <v>165</v>
      </c>
      <c r="H24" s="23">
        <v>13642.56</v>
      </c>
      <c r="I24" s="23">
        <v>13642.56</v>
      </c>
      <c r="J24" s="23"/>
      <c r="K24" s="23"/>
      <c r="L24" s="23">
        <v>13642.56</v>
      </c>
      <c r="M24" s="23"/>
      <c r="N24" s="23"/>
      <c r="O24" s="23"/>
      <c r="P24" s="23"/>
      <c r="Q24" s="23"/>
      <c r="R24" s="23"/>
      <c r="S24" s="23"/>
      <c r="T24" s="23"/>
      <c r="U24" s="23"/>
      <c r="V24" s="23"/>
      <c r="W24" s="23"/>
    </row>
    <row r="25" ht="21" customHeight="1" spans="1:23">
      <c r="A25" s="133" t="s">
        <v>70</v>
      </c>
      <c r="B25" s="21" t="s">
        <v>224</v>
      </c>
      <c r="C25" s="21" t="s">
        <v>225</v>
      </c>
      <c r="D25" s="21" t="s">
        <v>87</v>
      </c>
      <c r="E25" s="21" t="s">
        <v>155</v>
      </c>
      <c r="F25" s="21" t="s">
        <v>226</v>
      </c>
      <c r="G25" s="21" t="s">
        <v>227</v>
      </c>
      <c r="H25" s="23">
        <v>4000</v>
      </c>
      <c r="I25" s="23">
        <v>4000</v>
      </c>
      <c r="J25" s="23"/>
      <c r="K25" s="23"/>
      <c r="L25" s="23">
        <v>4000</v>
      </c>
      <c r="M25" s="23"/>
      <c r="N25" s="23"/>
      <c r="O25" s="23"/>
      <c r="P25" s="23"/>
      <c r="Q25" s="23"/>
      <c r="R25" s="23"/>
      <c r="S25" s="23"/>
      <c r="T25" s="23"/>
      <c r="U25" s="23"/>
      <c r="V25" s="23"/>
      <c r="W25" s="23"/>
    </row>
    <row r="26" ht="21" customHeight="1" spans="1:23">
      <c r="A26" s="133" t="s">
        <v>70</v>
      </c>
      <c r="B26" s="21" t="s">
        <v>228</v>
      </c>
      <c r="C26" s="21" t="s">
        <v>229</v>
      </c>
      <c r="D26" s="21" t="s">
        <v>87</v>
      </c>
      <c r="E26" s="21" t="s">
        <v>155</v>
      </c>
      <c r="F26" s="21" t="s">
        <v>230</v>
      </c>
      <c r="G26" s="21" t="s">
        <v>229</v>
      </c>
      <c r="H26" s="23">
        <v>1841.76</v>
      </c>
      <c r="I26" s="23">
        <v>1841.76</v>
      </c>
      <c r="J26" s="23"/>
      <c r="K26" s="23"/>
      <c r="L26" s="23">
        <v>1841.76</v>
      </c>
      <c r="M26" s="23"/>
      <c r="N26" s="23"/>
      <c r="O26" s="23"/>
      <c r="P26" s="23"/>
      <c r="Q26" s="23"/>
      <c r="R26" s="23"/>
      <c r="S26" s="23"/>
      <c r="T26" s="23"/>
      <c r="U26" s="23"/>
      <c r="V26" s="23"/>
      <c r="W26" s="23"/>
    </row>
    <row r="27" ht="21" customHeight="1" spans="1:23">
      <c r="A27" s="133" t="s">
        <v>70</v>
      </c>
      <c r="B27" s="21" t="s">
        <v>231</v>
      </c>
      <c r="C27" s="21" t="s">
        <v>232</v>
      </c>
      <c r="D27" s="21" t="s">
        <v>87</v>
      </c>
      <c r="E27" s="21" t="s">
        <v>155</v>
      </c>
      <c r="F27" s="21" t="s">
        <v>233</v>
      </c>
      <c r="G27" s="21" t="s">
        <v>232</v>
      </c>
      <c r="H27" s="23">
        <v>20000</v>
      </c>
      <c r="I27" s="23">
        <v>20000</v>
      </c>
      <c r="J27" s="23"/>
      <c r="K27" s="23"/>
      <c r="L27" s="23">
        <v>20000</v>
      </c>
      <c r="M27" s="23"/>
      <c r="N27" s="23"/>
      <c r="O27" s="23"/>
      <c r="P27" s="23"/>
      <c r="Q27" s="23"/>
      <c r="R27" s="23"/>
      <c r="S27" s="23"/>
      <c r="T27" s="23"/>
      <c r="U27" s="23"/>
      <c r="V27" s="23"/>
      <c r="W27" s="23"/>
    </row>
    <row r="28" ht="21" customHeight="1" spans="1:23">
      <c r="A28" s="133" t="s">
        <v>70</v>
      </c>
      <c r="B28" s="21" t="s">
        <v>234</v>
      </c>
      <c r="C28" s="21" t="s">
        <v>235</v>
      </c>
      <c r="D28" s="21" t="s">
        <v>87</v>
      </c>
      <c r="E28" s="21" t="s">
        <v>155</v>
      </c>
      <c r="F28" s="21" t="s">
        <v>236</v>
      </c>
      <c r="G28" s="21" t="s">
        <v>237</v>
      </c>
      <c r="H28" s="23">
        <v>9000</v>
      </c>
      <c r="I28" s="23">
        <v>9000</v>
      </c>
      <c r="J28" s="23"/>
      <c r="K28" s="23"/>
      <c r="L28" s="23">
        <v>9000</v>
      </c>
      <c r="M28" s="23"/>
      <c r="N28" s="23"/>
      <c r="O28" s="23"/>
      <c r="P28" s="23"/>
      <c r="Q28" s="23"/>
      <c r="R28" s="23"/>
      <c r="S28" s="23"/>
      <c r="T28" s="23"/>
      <c r="U28" s="23"/>
      <c r="V28" s="23"/>
      <c r="W28" s="23"/>
    </row>
    <row r="29" ht="21" customHeight="1" spans="1:23">
      <c r="A29" s="133" t="s">
        <v>70</v>
      </c>
      <c r="B29" s="21" t="s">
        <v>204</v>
      </c>
      <c r="C29" s="21" t="s">
        <v>205</v>
      </c>
      <c r="D29" s="21" t="s">
        <v>97</v>
      </c>
      <c r="E29" s="21" t="s">
        <v>160</v>
      </c>
      <c r="F29" s="21" t="s">
        <v>238</v>
      </c>
      <c r="G29" s="21" t="s">
        <v>239</v>
      </c>
      <c r="H29" s="23"/>
      <c r="I29" s="23"/>
      <c r="J29" s="23"/>
      <c r="K29" s="23"/>
      <c r="L29" s="23"/>
      <c r="M29" s="23"/>
      <c r="N29" s="23"/>
      <c r="O29" s="23"/>
      <c r="P29" s="23"/>
      <c r="Q29" s="23"/>
      <c r="R29" s="23"/>
      <c r="S29" s="23"/>
      <c r="T29" s="23"/>
      <c r="U29" s="23"/>
      <c r="V29" s="23"/>
      <c r="W29" s="23"/>
    </row>
    <row r="30" ht="21" customHeight="1" spans="1:23">
      <c r="A30" s="133" t="s">
        <v>70</v>
      </c>
      <c r="B30" s="21" t="s">
        <v>240</v>
      </c>
      <c r="C30" s="21" t="s">
        <v>241</v>
      </c>
      <c r="D30" s="21" t="s">
        <v>87</v>
      </c>
      <c r="E30" s="21" t="s">
        <v>155</v>
      </c>
      <c r="F30" s="21" t="s">
        <v>196</v>
      </c>
      <c r="G30" s="21" t="s">
        <v>197</v>
      </c>
      <c r="H30" s="23">
        <v>28700</v>
      </c>
      <c r="I30" s="23">
        <v>28700</v>
      </c>
      <c r="J30" s="23"/>
      <c r="K30" s="23"/>
      <c r="L30" s="23">
        <v>28700</v>
      </c>
      <c r="M30" s="23"/>
      <c r="N30" s="23"/>
      <c r="O30" s="23"/>
      <c r="P30" s="23"/>
      <c r="Q30" s="23"/>
      <c r="R30" s="23"/>
      <c r="S30" s="23"/>
      <c r="T30" s="23"/>
      <c r="U30" s="23"/>
      <c r="V30" s="23"/>
      <c r="W30" s="23"/>
    </row>
    <row r="31" ht="21" customHeight="1" spans="1:23">
      <c r="A31" s="133" t="s">
        <v>70</v>
      </c>
      <c r="B31" s="21" t="s">
        <v>242</v>
      </c>
      <c r="C31" s="21" t="s">
        <v>243</v>
      </c>
      <c r="D31" s="21" t="s">
        <v>87</v>
      </c>
      <c r="E31" s="21" t="s">
        <v>155</v>
      </c>
      <c r="F31" s="21" t="s">
        <v>236</v>
      </c>
      <c r="G31" s="21" t="s">
        <v>237</v>
      </c>
      <c r="H31" s="23">
        <v>20000</v>
      </c>
      <c r="I31" s="23">
        <v>20000</v>
      </c>
      <c r="J31" s="23"/>
      <c r="K31" s="23"/>
      <c r="L31" s="23">
        <v>20000</v>
      </c>
      <c r="M31" s="23"/>
      <c r="N31" s="23"/>
      <c r="O31" s="23"/>
      <c r="P31" s="23"/>
      <c r="Q31" s="23"/>
      <c r="R31" s="23"/>
      <c r="S31" s="23"/>
      <c r="T31" s="23"/>
      <c r="U31" s="23"/>
      <c r="V31" s="23"/>
      <c r="W31" s="23"/>
    </row>
    <row r="32" ht="21" customHeight="1" spans="1:23">
      <c r="A32" s="35" t="s">
        <v>107</v>
      </c>
      <c r="B32" s="134"/>
      <c r="C32" s="134"/>
      <c r="D32" s="134"/>
      <c r="E32" s="134"/>
      <c r="F32" s="134"/>
      <c r="G32" s="135"/>
      <c r="H32" s="23">
        <v>260060.63</v>
      </c>
      <c r="I32" s="23">
        <v>260060.63</v>
      </c>
      <c r="J32" s="23"/>
      <c r="K32" s="23"/>
      <c r="L32" s="23">
        <v>260060.63</v>
      </c>
      <c r="M32" s="23"/>
      <c r="N32" s="23"/>
      <c r="O32" s="23"/>
      <c r="P32" s="23"/>
      <c r="Q32" s="23"/>
      <c r="R32" s="23"/>
      <c r="S32" s="23"/>
      <c r="T32" s="23"/>
      <c r="U32" s="23"/>
      <c r="V32" s="23"/>
      <c r="W32" s="23"/>
    </row>
  </sheetData>
  <mergeCells count="30">
    <mergeCell ref="A2:W2"/>
    <mergeCell ref="A3:G3"/>
    <mergeCell ref="H4:W4"/>
    <mergeCell ref="I5:M5"/>
    <mergeCell ref="N5:P5"/>
    <mergeCell ref="R5:W5"/>
    <mergeCell ref="A32:G3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6"/>
  <sheetViews>
    <sheetView showZeros="0" tabSelected="1" workbookViewId="0">
      <selection activeCell="I31" sqref="I3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244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"单位名称："&amp;"耿马傣族佤族自治县人民政府耿马华侨管理区管理委员会"</f>
        <v>单位名称：耿马傣族佤族自治县人民政府耿马华侨管理区管理委员会</v>
      </c>
      <c r="B3" s="8"/>
      <c r="C3" s="8"/>
      <c r="D3" s="8"/>
      <c r="E3" s="8"/>
      <c r="F3" s="8"/>
      <c r="G3" s="8"/>
      <c r="H3" s="8"/>
      <c r="I3" s="9"/>
      <c r="J3" s="9"/>
      <c r="K3" s="9"/>
      <c r="L3" s="9"/>
      <c r="M3" s="9"/>
      <c r="N3" s="9"/>
      <c r="O3" s="9"/>
      <c r="P3" s="9"/>
      <c r="Q3" s="9"/>
      <c r="R3" s="1"/>
      <c r="S3" s="1"/>
      <c r="T3" s="1"/>
      <c r="U3" s="3"/>
      <c r="V3" s="1"/>
      <c r="W3" s="39" t="s">
        <v>167</v>
      </c>
    </row>
    <row r="4" ht="18.75" customHeight="1" spans="1:23">
      <c r="A4" s="10" t="s">
        <v>245</v>
      </c>
      <c r="B4" s="11" t="s">
        <v>176</v>
      </c>
      <c r="C4" s="10" t="s">
        <v>177</v>
      </c>
      <c r="D4" s="10" t="s">
        <v>246</v>
      </c>
      <c r="E4" s="11" t="s">
        <v>178</v>
      </c>
      <c r="F4" s="11" t="s">
        <v>179</v>
      </c>
      <c r="G4" s="11" t="s">
        <v>247</v>
      </c>
      <c r="H4" s="11" t="s">
        <v>248</v>
      </c>
      <c r="I4" s="31" t="s">
        <v>55</v>
      </c>
      <c r="J4" s="12" t="s">
        <v>249</v>
      </c>
      <c r="K4" s="13"/>
      <c r="L4" s="13"/>
      <c r="M4" s="14"/>
      <c r="N4" s="12" t="s">
        <v>184</v>
      </c>
      <c r="O4" s="13"/>
      <c r="P4" s="14"/>
      <c r="Q4" s="11" t="s">
        <v>61</v>
      </c>
      <c r="R4" s="12" t="s">
        <v>78</v>
      </c>
      <c r="S4" s="13"/>
      <c r="T4" s="13"/>
      <c r="U4" s="13"/>
      <c r="V4" s="13"/>
      <c r="W4" s="14"/>
    </row>
    <row r="5" ht="18.75" customHeight="1" spans="1:23">
      <c r="A5" s="15"/>
      <c r="B5" s="32"/>
      <c r="C5" s="15"/>
      <c r="D5" s="15"/>
      <c r="E5" s="16"/>
      <c r="F5" s="16"/>
      <c r="G5" s="16"/>
      <c r="H5" s="16"/>
      <c r="I5" s="32"/>
      <c r="J5" s="122" t="s">
        <v>58</v>
      </c>
      <c r="K5" s="123"/>
      <c r="L5" s="11" t="s">
        <v>59</v>
      </c>
      <c r="M5" s="11" t="s">
        <v>60</v>
      </c>
      <c r="N5" s="11" t="s">
        <v>58</v>
      </c>
      <c r="O5" s="11" t="s">
        <v>59</v>
      </c>
      <c r="P5" s="11" t="s">
        <v>60</v>
      </c>
      <c r="Q5" s="16"/>
      <c r="R5" s="11" t="s">
        <v>57</v>
      </c>
      <c r="S5" s="10" t="s">
        <v>64</v>
      </c>
      <c r="T5" s="10" t="s">
        <v>190</v>
      </c>
      <c r="U5" s="10" t="s">
        <v>66</v>
      </c>
      <c r="V5" s="10" t="s">
        <v>67</v>
      </c>
      <c r="W5" s="10" t="s">
        <v>68</v>
      </c>
    </row>
    <row r="6" ht="18.75" customHeight="1" spans="1:23">
      <c r="A6" s="32"/>
      <c r="B6" s="32"/>
      <c r="C6" s="32"/>
      <c r="D6" s="32"/>
      <c r="E6" s="32"/>
      <c r="F6" s="32"/>
      <c r="G6" s="32"/>
      <c r="H6" s="32"/>
      <c r="I6" s="32"/>
      <c r="J6" s="124" t="s">
        <v>57</v>
      </c>
      <c r="K6" s="94"/>
      <c r="L6" s="32"/>
      <c r="M6" s="32"/>
      <c r="N6" s="32"/>
      <c r="O6" s="32"/>
      <c r="P6" s="32"/>
      <c r="Q6" s="32"/>
      <c r="R6" s="32"/>
      <c r="S6" s="125"/>
      <c r="T6" s="125"/>
      <c r="U6" s="125"/>
      <c r="V6" s="125"/>
      <c r="W6" s="125"/>
    </row>
    <row r="7" ht="18.75" customHeight="1" spans="1:23">
      <c r="A7" s="17"/>
      <c r="B7" s="33"/>
      <c r="C7" s="17"/>
      <c r="D7" s="17"/>
      <c r="E7" s="18"/>
      <c r="F7" s="18"/>
      <c r="G7" s="18"/>
      <c r="H7" s="18"/>
      <c r="I7" s="33"/>
      <c r="J7" s="46" t="s">
        <v>57</v>
      </c>
      <c r="K7" s="46" t="s">
        <v>250</v>
      </c>
      <c r="L7" s="18"/>
      <c r="M7" s="18"/>
      <c r="N7" s="18"/>
      <c r="O7" s="18"/>
      <c r="P7" s="18"/>
      <c r="Q7" s="18"/>
      <c r="R7" s="18"/>
      <c r="S7" s="18"/>
      <c r="T7" s="18"/>
      <c r="U7" s="33"/>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251</v>
      </c>
      <c r="D9" s="21"/>
      <c r="E9" s="21"/>
      <c r="F9" s="21"/>
      <c r="G9" s="21"/>
      <c r="H9" s="21"/>
      <c r="I9" s="23">
        <v>3500</v>
      </c>
      <c r="J9" s="23">
        <v>3500</v>
      </c>
      <c r="K9" s="23">
        <v>3500</v>
      </c>
      <c r="L9" s="23"/>
      <c r="M9" s="23"/>
      <c r="N9" s="23"/>
      <c r="O9" s="23"/>
      <c r="P9" s="23"/>
      <c r="Q9" s="23"/>
      <c r="R9" s="23"/>
      <c r="S9" s="23"/>
      <c r="T9" s="23"/>
      <c r="U9" s="23"/>
      <c r="V9" s="23"/>
      <c r="W9" s="23"/>
    </row>
    <row r="10" ht="18.75" customHeight="1" spans="1:23">
      <c r="A10" s="120" t="s">
        <v>252</v>
      </c>
      <c r="B10" s="120" t="s">
        <v>253</v>
      </c>
      <c r="C10" s="21" t="s">
        <v>251</v>
      </c>
      <c r="D10" s="120" t="s">
        <v>70</v>
      </c>
      <c r="E10" s="121">
        <v>2019999</v>
      </c>
      <c r="F10" s="121" t="s">
        <v>156</v>
      </c>
      <c r="G10" s="120" t="s">
        <v>254</v>
      </c>
      <c r="H10" s="120" t="s">
        <v>255</v>
      </c>
      <c r="I10" s="23">
        <v>3500</v>
      </c>
      <c r="J10" s="23">
        <v>3500</v>
      </c>
      <c r="K10" s="23">
        <v>3500</v>
      </c>
      <c r="L10" s="23"/>
      <c r="M10" s="23"/>
      <c r="N10" s="23"/>
      <c r="O10" s="23"/>
      <c r="P10" s="23"/>
      <c r="Q10" s="23"/>
      <c r="R10" s="23"/>
      <c r="S10" s="23"/>
      <c r="T10" s="23"/>
      <c r="U10" s="23"/>
      <c r="V10" s="23"/>
      <c r="W10" s="23"/>
    </row>
    <row r="11" ht="18.75" customHeight="1" spans="1:23">
      <c r="A11" s="25"/>
      <c r="B11" s="25"/>
      <c r="C11" s="21" t="s">
        <v>256</v>
      </c>
      <c r="D11" s="25"/>
      <c r="E11" s="25"/>
      <c r="F11" s="25"/>
      <c r="G11" s="25"/>
      <c r="H11" s="25"/>
      <c r="I11" s="23">
        <v>150000</v>
      </c>
      <c r="J11" s="23">
        <v>150000</v>
      </c>
      <c r="K11" s="23">
        <v>150000</v>
      </c>
      <c r="L11" s="23"/>
      <c r="M11" s="23"/>
      <c r="N11" s="23"/>
      <c r="O11" s="23"/>
      <c r="P11" s="23"/>
      <c r="Q11" s="23"/>
      <c r="R11" s="23"/>
      <c r="S11" s="23"/>
      <c r="T11" s="23"/>
      <c r="U11" s="23"/>
      <c r="V11" s="23"/>
      <c r="W11" s="23"/>
    </row>
    <row r="12" ht="18.75" customHeight="1" spans="1:23">
      <c r="A12" s="120" t="s">
        <v>257</v>
      </c>
      <c r="B12" s="120" t="s">
        <v>258</v>
      </c>
      <c r="C12" s="21" t="s">
        <v>256</v>
      </c>
      <c r="D12" s="120" t="s">
        <v>70</v>
      </c>
      <c r="E12" s="120" t="s">
        <v>102</v>
      </c>
      <c r="F12" s="120" t="s">
        <v>163</v>
      </c>
      <c r="G12" s="120" t="s">
        <v>259</v>
      </c>
      <c r="H12" s="120" t="s">
        <v>260</v>
      </c>
      <c r="I12" s="23">
        <v>150000</v>
      </c>
      <c r="J12" s="23">
        <v>150000</v>
      </c>
      <c r="K12" s="23">
        <v>150000</v>
      </c>
      <c r="L12" s="23"/>
      <c r="M12" s="23"/>
      <c r="N12" s="23"/>
      <c r="O12" s="23"/>
      <c r="P12" s="23"/>
      <c r="Q12" s="23"/>
      <c r="R12" s="23"/>
      <c r="S12" s="23"/>
      <c r="T12" s="23"/>
      <c r="U12" s="23"/>
      <c r="V12" s="23"/>
      <c r="W12" s="23"/>
    </row>
    <row r="13" ht="18.75" customHeight="1" spans="1:23">
      <c r="A13" s="25"/>
      <c r="B13" s="25"/>
      <c r="C13" s="21" t="s">
        <v>261</v>
      </c>
      <c r="D13" s="25"/>
      <c r="E13" s="25"/>
      <c r="F13" s="25"/>
      <c r="G13" s="25"/>
      <c r="H13" s="25"/>
      <c r="I13" s="23">
        <v>1800000</v>
      </c>
      <c r="J13" s="23">
        <v>1800000</v>
      </c>
      <c r="K13" s="23">
        <v>1800000</v>
      </c>
      <c r="L13" s="23"/>
      <c r="M13" s="23"/>
      <c r="N13" s="23"/>
      <c r="O13" s="23"/>
      <c r="P13" s="23"/>
      <c r="Q13" s="23"/>
      <c r="R13" s="23"/>
      <c r="S13" s="23"/>
      <c r="T13" s="23"/>
      <c r="U13" s="23"/>
      <c r="V13" s="23"/>
      <c r="W13" s="23"/>
    </row>
    <row r="14" ht="18.75" customHeight="1" spans="1:23">
      <c r="A14" s="120" t="s">
        <v>262</v>
      </c>
      <c r="B14" s="120" t="s">
        <v>263</v>
      </c>
      <c r="C14" s="21" t="s">
        <v>261</v>
      </c>
      <c r="D14" s="120" t="s">
        <v>70</v>
      </c>
      <c r="E14" s="120" t="s">
        <v>89</v>
      </c>
      <c r="F14" s="120" t="s">
        <v>156</v>
      </c>
      <c r="G14" s="120" t="s">
        <v>264</v>
      </c>
      <c r="H14" s="120" t="s">
        <v>265</v>
      </c>
      <c r="I14" s="23">
        <v>900000</v>
      </c>
      <c r="J14" s="23">
        <v>900000</v>
      </c>
      <c r="K14" s="23">
        <v>900000</v>
      </c>
      <c r="L14" s="23"/>
      <c r="M14" s="23"/>
      <c r="N14" s="23"/>
      <c r="O14" s="23"/>
      <c r="P14" s="23"/>
      <c r="Q14" s="23"/>
      <c r="R14" s="23"/>
      <c r="S14" s="23"/>
      <c r="T14" s="23"/>
      <c r="U14" s="23"/>
      <c r="V14" s="23"/>
      <c r="W14" s="23"/>
    </row>
    <row r="15" ht="18.75" customHeight="1" spans="1:23">
      <c r="A15" s="120" t="s">
        <v>262</v>
      </c>
      <c r="B15" s="120" t="s">
        <v>263</v>
      </c>
      <c r="C15" s="21" t="s">
        <v>261</v>
      </c>
      <c r="D15" s="120" t="s">
        <v>70</v>
      </c>
      <c r="E15" s="120" t="s">
        <v>89</v>
      </c>
      <c r="F15" s="120" t="s">
        <v>156</v>
      </c>
      <c r="G15" s="120" t="s">
        <v>259</v>
      </c>
      <c r="H15" s="120" t="s">
        <v>260</v>
      </c>
      <c r="I15" s="23">
        <v>900000</v>
      </c>
      <c r="J15" s="23">
        <v>900000</v>
      </c>
      <c r="K15" s="23">
        <v>900000</v>
      </c>
      <c r="L15" s="23"/>
      <c r="M15" s="23"/>
      <c r="N15" s="23"/>
      <c r="O15" s="23"/>
      <c r="P15" s="23"/>
      <c r="Q15" s="23"/>
      <c r="R15" s="23"/>
      <c r="S15" s="23"/>
      <c r="T15" s="23"/>
      <c r="U15" s="23"/>
      <c r="V15" s="23"/>
      <c r="W15" s="23"/>
    </row>
    <row r="16" ht="18.75" customHeight="1" spans="1:23">
      <c r="A16" s="35" t="s">
        <v>107</v>
      </c>
      <c r="B16" s="36"/>
      <c r="C16" s="36"/>
      <c r="D16" s="36"/>
      <c r="E16" s="36"/>
      <c r="F16" s="36"/>
      <c r="G16" s="36"/>
      <c r="H16" s="37"/>
      <c r="I16" s="23">
        <v>1953500</v>
      </c>
      <c r="J16" s="23">
        <v>1953500</v>
      </c>
      <c r="K16" s="23">
        <v>1953500</v>
      </c>
      <c r="L16" s="23"/>
      <c r="M16" s="23"/>
      <c r="N16" s="23"/>
      <c r="O16" s="23"/>
      <c r="P16" s="23"/>
      <c r="Q16" s="23"/>
      <c r="R16" s="23"/>
      <c r="S16" s="23"/>
      <c r="T16" s="23"/>
      <c r="U16" s="23"/>
      <c r="V16" s="23"/>
      <c r="W16" s="23"/>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4"/>
  <sheetViews>
    <sheetView showZeros="0" workbookViewId="0">
      <selection activeCell="L24" sqref="L24"/>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266</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"单位名称："&amp;"耿马傣族佤族自治县人民政府耿马华侨管理区管理委员会"</f>
        <v>单位名称：耿马傣族佤族自治县人民政府耿马华侨管理区管理委员会</v>
      </c>
      <c r="B3" s="3"/>
      <c r="C3" s="3"/>
      <c r="D3" s="3"/>
      <c r="E3" s="3"/>
      <c r="F3" s="52"/>
      <c r="G3" s="3"/>
      <c r="H3" s="52"/>
    </row>
    <row r="4" ht="18.75" customHeight="1" spans="1:10">
      <c r="A4" s="46" t="s">
        <v>267</v>
      </c>
      <c r="B4" s="46" t="s">
        <v>268</v>
      </c>
      <c r="C4" s="46" t="s">
        <v>269</v>
      </c>
      <c r="D4" s="46" t="s">
        <v>270</v>
      </c>
      <c r="E4" s="46" t="s">
        <v>271</v>
      </c>
      <c r="F4" s="53" t="s">
        <v>272</v>
      </c>
      <c r="G4" s="46" t="s">
        <v>273</v>
      </c>
      <c r="H4" s="53" t="s">
        <v>274</v>
      </c>
      <c r="I4" s="53" t="s">
        <v>275</v>
      </c>
      <c r="J4" s="46" t="s">
        <v>276</v>
      </c>
    </row>
    <row r="5" ht="18.75" customHeight="1" spans="1:10">
      <c r="A5" s="116">
        <v>1</v>
      </c>
      <c r="B5" s="116">
        <v>2</v>
      </c>
      <c r="C5" s="116">
        <v>3</v>
      </c>
      <c r="D5" s="116">
        <v>4</v>
      </c>
      <c r="E5" s="116">
        <v>5</v>
      </c>
      <c r="F5" s="116">
        <v>6</v>
      </c>
      <c r="G5" s="116">
        <v>7</v>
      </c>
      <c r="H5" s="116">
        <v>8</v>
      </c>
      <c r="I5" s="116">
        <v>9</v>
      </c>
      <c r="J5" s="116">
        <v>10</v>
      </c>
    </row>
    <row r="6" ht="18.75" customHeight="1" spans="1:10">
      <c r="A6" s="34" t="s">
        <v>70</v>
      </c>
      <c r="B6" s="47"/>
      <c r="C6" s="47"/>
      <c r="D6" s="47"/>
      <c r="E6" s="54"/>
      <c r="F6" s="55"/>
      <c r="G6" s="54"/>
      <c r="H6" s="55"/>
      <c r="I6" s="55"/>
      <c r="J6" s="54"/>
    </row>
    <row r="7" ht="18.75" customHeight="1" spans="1:10">
      <c r="A7" s="117" t="s">
        <v>70</v>
      </c>
      <c r="B7" s="21"/>
      <c r="C7" s="21"/>
      <c r="D7" s="21"/>
      <c r="E7" s="34"/>
      <c r="F7" s="21"/>
      <c r="G7" s="34"/>
      <c r="H7" s="21"/>
      <c r="I7" s="21"/>
      <c r="J7" s="34"/>
    </row>
    <row r="8" ht="18.75" customHeight="1" spans="1:10">
      <c r="A8" s="206" t="s">
        <v>251</v>
      </c>
      <c r="B8" s="21" t="s">
        <v>277</v>
      </c>
      <c r="C8" s="21" t="s">
        <v>278</v>
      </c>
      <c r="D8" s="21" t="s">
        <v>279</v>
      </c>
      <c r="E8" s="34" t="s">
        <v>280</v>
      </c>
      <c r="F8" s="21" t="s">
        <v>281</v>
      </c>
      <c r="G8" s="34" t="s">
        <v>153</v>
      </c>
      <c r="H8" s="21" t="s">
        <v>282</v>
      </c>
      <c r="I8" s="21" t="s">
        <v>283</v>
      </c>
      <c r="J8" s="34" t="s">
        <v>284</v>
      </c>
    </row>
    <row r="9" ht="18.75" customHeight="1" spans="1:10">
      <c r="A9" s="206" t="s">
        <v>251</v>
      </c>
      <c r="B9" s="21" t="s">
        <v>277</v>
      </c>
      <c r="C9" s="21" t="s">
        <v>278</v>
      </c>
      <c r="D9" s="21" t="s">
        <v>285</v>
      </c>
      <c r="E9" s="34" t="s">
        <v>286</v>
      </c>
      <c r="F9" s="21" t="s">
        <v>281</v>
      </c>
      <c r="G9" s="34" t="s">
        <v>287</v>
      </c>
      <c r="H9" s="21" t="s">
        <v>288</v>
      </c>
      <c r="I9" s="21" t="s">
        <v>283</v>
      </c>
      <c r="J9" s="34" t="s">
        <v>289</v>
      </c>
    </row>
    <row r="10" ht="18.75" customHeight="1" spans="1:10">
      <c r="A10" s="206" t="s">
        <v>251</v>
      </c>
      <c r="B10" s="21" t="s">
        <v>277</v>
      </c>
      <c r="C10" s="21" t="s">
        <v>278</v>
      </c>
      <c r="D10" s="21" t="s">
        <v>290</v>
      </c>
      <c r="E10" s="34" t="s">
        <v>291</v>
      </c>
      <c r="F10" s="21" t="s">
        <v>292</v>
      </c>
      <c r="G10" s="34" t="s">
        <v>293</v>
      </c>
      <c r="H10" s="21" t="s">
        <v>288</v>
      </c>
      <c r="I10" s="21" t="s">
        <v>283</v>
      </c>
      <c r="J10" s="34" t="s">
        <v>294</v>
      </c>
    </row>
    <row r="11" ht="18.75" customHeight="1" spans="1:10">
      <c r="A11" s="206" t="s">
        <v>251</v>
      </c>
      <c r="B11" s="21" t="s">
        <v>277</v>
      </c>
      <c r="C11" s="21" t="s">
        <v>295</v>
      </c>
      <c r="D11" s="21" t="s">
        <v>296</v>
      </c>
      <c r="E11" s="34" t="s">
        <v>297</v>
      </c>
      <c r="F11" s="21" t="s">
        <v>298</v>
      </c>
      <c r="G11" s="34" t="s">
        <v>299</v>
      </c>
      <c r="H11" s="21" t="s">
        <v>288</v>
      </c>
      <c r="I11" s="21" t="s">
        <v>283</v>
      </c>
      <c r="J11" s="34" t="s">
        <v>300</v>
      </c>
    </row>
    <row r="12" ht="18.75" customHeight="1" spans="1:10">
      <c r="A12" s="206" t="s">
        <v>251</v>
      </c>
      <c r="B12" s="21" t="s">
        <v>277</v>
      </c>
      <c r="C12" s="21" t="s">
        <v>301</v>
      </c>
      <c r="D12" s="21" t="s">
        <v>302</v>
      </c>
      <c r="E12" s="34" t="s">
        <v>303</v>
      </c>
      <c r="F12" s="21" t="s">
        <v>298</v>
      </c>
      <c r="G12" s="34" t="s">
        <v>304</v>
      </c>
      <c r="H12" s="21" t="s">
        <v>288</v>
      </c>
      <c r="I12" s="21" t="s">
        <v>283</v>
      </c>
      <c r="J12" s="34" t="s">
        <v>303</v>
      </c>
    </row>
    <row r="13" ht="18.75" customHeight="1" spans="1:10">
      <c r="A13" s="206" t="s">
        <v>256</v>
      </c>
      <c r="B13" s="21" t="s">
        <v>305</v>
      </c>
      <c r="C13" s="21" t="s">
        <v>278</v>
      </c>
      <c r="D13" s="21" t="s">
        <v>279</v>
      </c>
      <c r="E13" s="34" t="s">
        <v>306</v>
      </c>
      <c r="F13" s="21" t="s">
        <v>298</v>
      </c>
      <c r="G13" s="34" t="s">
        <v>299</v>
      </c>
      <c r="H13" s="21" t="s">
        <v>307</v>
      </c>
      <c r="I13" s="21" t="s">
        <v>283</v>
      </c>
      <c r="J13" s="34" t="s">
        <v>308</v>
      </c>
    </row>
    <row r="14" ht="18.75" customHeight="1" spans="1:10">
      <c r="A14" s="206" t="s">
        <v>256</v>
      </c>
      <c r="B14" s="21" t="s">
        <v>305</v>
      </c>
      <c r="C14" s="21" t="s">
        <v>278</v>
      </c>
      <c r="D14" s="21" t="s">
        <v>279</v>
      </c>
      <c r="E14" s="34" t="s">
        <v>309</v>
      </c>
      <c r="F14" s="21" t="s">
        <v>281</v>
      </c>
      <c r="G14" s="34" t="s">
        <v>310</v>
      </c>
      <c r="H14" s="21" t="s">
        <v>307</v>
      </c>
      <c r="I14" s="21" t="s">
        <v>283</v>
      </c>
      <c r="J14" s="34" t="s">
        <v>311</v>
      </c>
    </row>
    <row r="15" ht="18.75" customHeight="1" spans="1:10">
      <c r="A15" s="206" t="s">
        <v>256</v>
      </c>
      <c r="B15" s="21" t="s">
        <v>305</v>
      </c>
      <c r="C15" s="21" t="s">
        <v>278</v>
      </c>
      <c r="D15" s="21" t="s">
        <v>285</v>
      </c>
      <c r="E15" s="34" t="s">
        <v>312</v>
      </c>
      <c r="F15" s="21" t="s">
        <v>298</v>
      </c>
      <c r="G15" s="34" t="s">
        <v>313</v>
      </c>
      <c r="H15" s="21" t="s">
        <v>288</v>
      </c>
      <c r="I15" s="21" t="s">
        <v>283</v>
      </c>
      <c r="J15" s="34" t="s">
        <v>314</v>
      </c>
    </row>
    <row r="16" ht="18.75" customHeight="1" spans="1:10">
      <c r="A16" s="206" t="s">
        <v>256</v>
      </c>
      <c r="B16" s="21" t="s">
        <v>305</v>
      </c>
      <c r="C16" s="21" t="s">
        <v>278</v>
      </c>
      <c r="D16" s="21" t="s">
        <v>285</v>
      </c>
      <c r="E16" s="34" t="s">
        <v>315</v>
      </c>
      <c r="F16" s="21" t="s">
        <v>281</v>
      </c>
      <c r="G16" s="34" t="s">
        <v>287</v>
      </c>
      <c r="H16" s="21" t="s">
        <v>288</v>
      </c>
      <c r="I16" s="21" t="s">
        <v>283</v>
      </c>
      <c r="J16" s="34" t="s">
        <v>316</v>
      </c>
    </row>
    <row r="17" ht="18.75" customHeight="1" spans="1:10">
      <c r="A17" s="206" t="s">
        <v>256</v>
      </c>
      <c r="B17" s="21" t="s">
        <v>305</v>
      </c>
      <c r="C17" s="21" t="s">
        <v>295</v>
      </c>
      <c r="D17" s="21" t="s">
        <v>296</v>
      </c>
      <c r="E17" s="34" t="s">
        <v>317</v>
      </c>
      <c r="F17" s="21" t="s">
        <v>298</v>
      </c>
      <c r="G17" s="34" t="s">
        <v>149</v>
      </c>
      <c r="H17" s="21" t="s">
        <v>282</v>
      </c>
      <c r="I17" s="21" t="s">
        <v>283</v>
      </c>
      <c r="J17" s="34" t="s">
        <v>318</v>
      </c>
    </row>
    <row r="18" ht="18.75" customHeight="1" spans="1:10">
      <c r="A18" s="206" t="s">
        <v>256</v>
      </c>
      <c r="B18" s="21" t="s">
        <v>305</v>
      </c>
      <c r="C18" s="21" t="s">
        <v>295</v>
      </c>
      <c r="D18" s="21" t="s">
        <v>296</v>
      </c>
      <c r="E18" s="34" t="s">
        <v>319</v>
      </c>
      <c r="F18" s="21" t="s">
        <v>298</v>
      </c>
      <c r="G18" s="34" t="s">
        <v>313</v>
      </c>
      <c r="H18" s="21" t="s">
        <v>288</v>
      </c>
      <c r="I18" s="21" t="s">
        <v>283</v>
      </c>
      <c r="J18" s="34" t="s">
        <v>320</v>
      </c>
    </row>
    <row r="19" ht="18.75" customHeight="1" spans="1:10">
      <c r="A19" s="206" t="s">
        <v>256</v>
      </c>
      <c r="B19" s="21" t="s">
        <v>305</v>
      </c>
      <c r="C19" s="21" t="s">
        <v>295</v>
      </c>
      <c r="D19" s="21" t="s">
        <v>296</v>
      </c>
      <c r="E19" s="34" t="s">
        <v>321</v>
      </c>
      <c r="F19" s="21" t="s">
        <v>298</v>
      </c>
      <c r="G19" s="34" t="s">
        <v>313</v>
      </c>
      <c r="H19" s="21" t="s">
        <v>288</v>
      </c>
      <c r="I19" s="21" t="s">
        <v>283</v>
      </c>
      <c r="J19" s="34" t="s">
        <v>322</v>
      </c>
    </row>
    <row r="20" ht="18.75" customHeight="1" spans="1:10">
      <c r="A20" s="206" t="s">
        <v>256</v>
      </c>
      <c r="B20" s="21" t="s">
        <v>305</v>
      </c>
      <c r="C20" s="21" t="s">
        <v>295</v>
      </c>
      <c r="D20" s="21" t="s">
        <v>296</v>
      </c>
      <c r="E20" s="34" t="s">
        <v>323</v>
      </c>
      <c r="F20" s="21" t="s">
        <v>298</v>
      </c>
      <c r="G20" s="34" t="s">
        <v>313</v>
      </c>
      <c r="H20" s="21" t="s">
        <v>288</v>
      </c>
      <c r="I20" s="21" t="s">
        <v>283</v>
      </c>
      <c r="J20" s="34" t="s">
        <v>324</v>
      </c>
    </row>
    <row r="21" ht="18.75" customHeight="1" spans="1:10">
      <c r="A21" s="206" t="s">
        <v>256</v>
      </c>
      <c r="B21" s="21" t="s">
        <v>305</v>
      </c>
      <c r="C21" s="21" t="s">
        <v>301</v>
      </c>
      <c r="D21" s="21" t="s">
        <v>302</v>
      </c>
      <c r="E21" s="34" t="s">
        <v>325</v>
      </c>
      <c r="F21" s="21" t="s">
        <v>298</v>
      </c>
      <c r="G21" s="34" t="s">
        <v>313</v>
      </c>
      <c r="H21" s="21" t="s">
        <v>288</v>
      </c>
      <c r="I21" s="21" t="s">
        <v>283</v>
      </c>
      <c r="J21" s="34" t="s">
        <v>326</v>
      </c>
    </row>
    <row r="22" ht="18.75" customHeight="1" spans="1:10">
      <c r="A22" s="206" t="s">
        <v>256</v>
      </c>
      <c r="B22" s="21" t="s">
        <v>305</v>
      </c>
      <c r="C22" s="21" t="s">
        <v>301</v>
      </c>
      <c r="D22" s="21" t="s">
        <v>302</v>
      </c>
      <c r="E22" s="34" t="s">
        <v>327</v>
      </c>
      <c r="F22" s="21" t="s">
        <v>298</v>
      </c>
      <c r="G22" s="34" t="s">
        <v>313</v>
      </c>
      <c r="H22" s="21" t="s">
        <v>288</v>
      </c>
      <c r="I22" s="21" t="s">
        <v>283</v>
      </c>
      <c r="J22" s="34" t="s">
        <v>328</v>
      </c>
    </row>
    <row r="23" ht="18.75" customHeight="1" spans="1:10">
      <c r="A23" s="206" t="s">
        <v>261</v>
      </c>
      <c r="B23" s="21" t="s">
        <v>329</v>
      </c>
      <c r="C23" s="21" t="s">
        <v>278</v>
      </c>
      <c r="D23" s="21" t="s">
        <v>279</v>
      </c>
      <c r="E23" s="34" t="s">
        <v>330</v>
      </c>
      <c r="F23" s="21" t="s">
        <v>298</v>
      </c>
      <c r="G23" s="34" t="s">
        <v>331</v>
      </c>
      <c r="H23" s="21" t="s">
        <v>332</v>
      </c>
      <c r="I23" s="21" t="s">
        <v>283</v>
      </c>
      <c r="J23" s="34" t="s">
        <v>333</v>
      </c>
    </row>
    <row r="24" ht="18.75" customHeight="1" spans="1:10">
      <c r="A24" s="206" t="s">
        <v>261</v>
      </c>
      <c r="B24" s="21" t="s">
        <v>329</v>
      </c>
      <c r="C24" s="21" t="s">
        <v>278</v>
      </c>
      <c r="D24" s="21" t="s">
        <v>279</v>
      </c>
      <c r="E24" s="34" t="s">
        <v>334</v>
      </c>
      <c r="F24" s="21" t="s">
        <v>298</v>
      </c>
      <c r="G24" s="34" t="s">
        <v>149</v>
      </c>
      <c r="H24" s="21" t="s">
        <v>307</v>
      </c>
      <c r="I24" s="21" t="s">
        <v>283</v>
      </c>
      <c r="J24" s="34" t="s">
        <v>335</v>
      </c>
    </row>
    <row r="25" ht="18.75" customHeight="1" spans="1:10">
      <c r="A25" s="206" t="s">
        <v>261</v>
      </c>
      <c r="B25" s="21" t="s">
        <v>329</v>
      </c>
      <c r="C25" s="21" t="s">
        <v>278</v>
      </c>
      <c r="D25" s="21" t="s">
        <v>279</v>
      </c>
      <c r="E25" s="34" t="s">
        <v>336</v>
      </c>
      <c r="F25" s="21" t="s">
        <v>298</v>
      </c>
      <c r="G25" s="34" t="s">
        <v>304</v>
      </c>
      <c r="H25" s="21" t="s">
        <v>288</v>
      </c>
      <c r="I25" s="21" t="s">
        <v>283</v>
      </c>
      <c r="J25" s="34" t="s">
        <v>337</v>
      </c>
    </row>
    <row r="26" ht="18.75" customHeight="1" spans="1:10">
      <c r="A26" s="206" t="s">
        <v>261</v>
      </c>
      <c r="B26" s="21" t="s">
        <v>329</v>
      </c>
      <c r="C26" s="21" t="s">
        <v>278</v>
      </c>
      <c r="D26" s="21" t="s">
        <v>285</v>
      </c>
      <c r="E26" s="34" t="s">
        <v>338</v>
      </c>
      <c r="F26" s="21" t="s">
        <v>298</v>
      </c>
      <c r="G26" s="34" t="s">
        <v>313</v>
      </c>
      <c r="H26" s="21" t="s">
        <v>288</v>
      </c>
      <c r="I26" s="21" t="s">
        <v>283</v>
      </c>
      <c r="J26" s="34" t="s">
        <v>314</v>
      </c>
    </row>
    <row r="27" ht="18.75" customHeight="1" spans="1:10">
      <c r="A27" s="206" t="s">
        <v>261</v>
      </c>
      <c r="B27" s="21" t="s">
        <v>329</v>
      </c>
      <c r="C27" s="21" t="s">
        <v>278</v>
      </c>
      <c r="D27" s="21" t="s">
        <v>285</v>
      </c>
      <c r="E27" s="34" t="s">
        <v>339</v>
      </c>
      <c r="F27" s="21" t="s">
        <v>281</v>
      </c>
      <c r="G27" s="34" t="s">
        <v>287</v>
      </c>
      <c r="H27" s="21" t="s">
        <v>288</v>
      </c>
      <c r="I27" s="21" t="s">
        <v>283</v>
      </c>
      <c r="J27" s="34" t="s">
        <v>340</v>
      </c>
    </row>
    <row r="28" ht="18.75" customHeight="1" spans="1:10">
      <c r="A28" s="206" t="s">
        <v>261</v>
      </c>
      <c r="B28" s="21" t="s">
        <v>329</v>
      </c>
      <c r="C28" s="21" t="s">
        <v>278</v>
      </c>
      <c r="D28" s="21" t="s">
        <v>285</v>
      </c>
      <c r="E28" s="34" t="s">
        <v>341</v>
      </c>
      <c r="F28" s="21" t="s">
        <v>281</v>
      </c>
      <c r="G28" s="34" t="s">
        <v>287</v>
      </c>
      <c r="H28" s="21" t="s">
        <v>288</v>
      </c>
      <c r="I28" s="21" t="s">
        <v>283</v>
      </c>
      <c r="J28" s="34" t="s">
        <v>342</v>
      </c>
    </row>
    <row r="29" ht="18.75" customHeight="1" spans="1:10">
      <c r="A29" s="206" t="s">
        <v>261</v>
      </c>
      <c r="B29" s="21" t="s">
        <v>329</v>
      </c>
      <c r="C29" s="21" t="s">
        <v>278</v>
      </c>
      <c r="D29" s="21" t="s">
        <v>290</v>
      </c>
      <c r="E29" s="34" t="s">
        <v>343</v>
      </c>
      <c r="F29" s="21" t="s">
        <v>298</v>
      </c>
      <c r="G29" s="34" t="s">
        <v>313</v>
      </c>
      <c r="H29" s="21" t="s">
        <v>288</v>
      </c>
      <c r="I29" s="21" t="s">
        <v>283</v>
      </c>
      <c r="J29" s="34" t="s">
        <v>344</v>
      </c>
    </row>
    <row r="30" ht="18.75" customHeight="1" spans="1:10">
      <c r="A30" s="206" t="s">
        <v>261</v>
      </c>
      <c r="B30" s="21" t="s">
        <v>329</v>
      </c>
      <c r="C30" s="21" t="s">
        <v>278</v>
      </c>
      <c r="D30" s="21" t="s">
        <v>290</v>
      </c>
      <c r="E30" s="34" t="s">
        <v>345</v>
      </c>
      <c r="F30" s="21" t="s">
        <v>298</v>
      </c>
      <c r="G30" s="34" t="s">
        <v>313</v>
      </c>
      <c r="H30" s="21" t="s">
        <v>288</v>
      </c>
      <c r="I30" s="21" t="s">
        <v>283</v>
      </c>
      <c r="J30" s="34" t="s">
        <v>346</v>
      </c>
    </row>
    <row r="31" ht="18.75" customHeight="1" spans="1:10">
      <c r="A31" s="206" t="s">
        <v>261</v>
      </c>
      <c r="B31" s="21" t="s">
        <v>329</v>
      </c>
      <c r="C31" s="21" t="s">
        <v>295</v>
      </c>
      <c r="D31" s="21" t="s">
        <v>347</v>
      </c>
      <c r="E31" s="34" t="s">
        <v>348</v>
      </c>
      <c r="F31" s="21" t="s">
        <v>298</v>
      </c>
      <c r="G31" s="34" t="s">
        <v>349</v>
      </c>
      <c r="H31" s="21" t="s">
        <v>350</v>
      </c>
      <c r="I31" s="21" t="s">
        <v>283</v>
      </c>
      <c r="J31" s="34" t="s">
        <v>351</v>
      </c>
    </row>
    <row r="32" ht="18.75" customHeight="1" spans="1:10">
      <c r="A32" s="206" t="s">
        <v>261</v>
      </c>
      <c r="B32" s="21" t="s">
        <v>329</v>
      </c>
      <c r="C32" s="21" t="s">
        <v>295</v>
      </c>
      <c r="D32" s="21" t="s">
        <v>296</v>
      </c>
      <c r="E32" s="34" t="s">
        <v>352</v>
      </c>
      <c r="F32" s="21" t="s">
        <v>298</v>
      </c>
      <c r="G32" s="34" t="s">
        <v>353</v>
      </c>
      <c r="H32" s="21" t="s">
        <v>288</v>
      </c>
      <c r="I32" s="21" t="s">
        <v>283</v>
      </c>
      <c r="J32" s="34" t="s">
        <v>354</v>
      </c>
    </row>
    <row r="33" ht="18.75" customHeight="1" spans="1:10">
      <c r="A33" s="206" t="s">
        <v>261</v>
      </c>
      <c r="B33" s="21" t="s">
        <v>329</v>
      </c>
      <c r="C33" s="21" t="s">
        <v>301</v>
      </c>
      <c r="D33" s="21" t="s">
        <v>302</v>
      </c>
      <c r="E33" s="34" t="s">
        <v>355</v>
      </c>
      <c r="F33" s="21" t="s">
        <v>298</v>
      </c>
      <c r="G33" s="34" t="s">
        <v>353</v>
      </c>
      <c r="H33" s="21" t="s">
        <v>288</v>
      </c>
      <c r="I33" s="21" t="s">
        <v>283</v>
      </c>
      <c r="J33" s="34" t="s">
        <v>356</v>
      </c>
    </row>
    <row r="34" ht="18.75" customHeight="1" spans="1:10">
      <c r="A34" s="206" t="s">
        <v>261</v>
      </c>
      <c r="B34" s="21" t="s">
        <v>329</v>
      </c>
      <c r="C34" s="21" t="s">
        <v>301</v>
      </c>
      <c r="D34" s="21" t="s">
        <v>302</v>
      </c>
      <c r="E34" s="34" t="s">
        <v>357</v>
      </c>
      <c r="F34" s="21" t="s">
        <v>298</v>
      </c>
      <c r="G34" s="34" t="s">
        <v>353</v>
      </c>
      <c r="H34" s="21" t="s">
        <v>288</v>
      </c>
      <c r="I34" s="21" t="s">
        <v>283</v>
      </c>
      <c r="J34" s="34" t="s">
        <v>358</v>
      </c>
    </row>
  </sheetData>
  <mergeCells count="8">
    <mergeCell ref="A2:J2"/>
    <mergeCell ref="A3:H3"/>
    <mergeCell ref="A8:A12"/>
    <mergeCell ref="A13:A22"/>
    <mergeCell ref="A23:A34"/>
    <mergeCell ref="B8:B12"/>
    <mergeCell ref="B13:B22"/>
    <mergeCell ref="B23:B3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若芜铭</cp:lastModifiedBy>
  <dcterms:created xsi:type="dcterms:W3CDTF">2025-02-06T07:47:00Z</dcterms:created>
  <dcterms:modified xsi:type="dcterms:W3CDTF">2025-02-08T01:54:13Z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FC9A7683A6C342749A26C74773D3C5AF_12</vt:lpwstr>
  </property>
  <property fmtid="{D5CDD505-2E9C-101B-9397-08002B2CF9AE}" pid="3" name="KSOProductBuildVer">
    <vt:lpwstr>2052-12.1.0.19770</vt:lpwstr>
  </property>
</Properties>
</file>