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<sst xmlns="http://schemas.openxmlformats.org/spreadsheetml/2006/main" count="1171" uniqueCount="468">
  <si>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</si>
  <si>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</si>
  <si>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</si>
  <si>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</si>
  <si>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</si>
  <si>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</si>
  <si>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</si>
  <si>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</si>
  <si>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</si>
  <si>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</si>
  <si>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</si>
  <si>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</si>
  <si>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</si>
  <si>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</si>
  <si>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</si>
  <si>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</si>
  <si>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</si>
  <si>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</si>
  <si>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</si>
  <si>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</si>
  <si>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</si>
  <si>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</si>
  <si>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</si>
  <si>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</si>
  <si>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</si>
  <si>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</si>
  <si>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</si>
  <si>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</si>
  <si>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</si>
  <si>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</si>
  <si>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</si>
  <si>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</si>
  <si>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</si>
  <si>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</si>
  <si>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</si>
  <si>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</si>
  <si>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</si>
  <si>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</si>
  <si>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</si>
  <si>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</si>
  <si>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</si>
  <si>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</si>
  <si>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</si>
  <si>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</si>
  <si>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</si>
  <si>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</si>
  <si>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</si>
  <si>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</si>
  <si>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</si>
  <si>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</si>
  <si>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</si>
  <si>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</si>
  <si>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</si>
  <si>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</si>
  <si>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</si>
  <si>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</si>
  <si>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</si>
  <si>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</si>
  <si>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</si>
  <si>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</si>
  <si>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</si>
  <si>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</si>
  <si>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</si>
  <si>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</si>
  <si>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</si>
  <si>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</si>
  <si>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</si>
  <si>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</si>
  <si>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</si>
  <si>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651</t>
  </si>
  <si>
    <t>耿马傣族佤族自治县勐撒农场社区管理委员会</t>
  </si>
  <si>
    <t>651001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</si>
  <si>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</si>
  <si>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</si>
  <si>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</si>
  <si>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</si>
  <si>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</si>
  <si>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</si>
  <si>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</si>
  <si>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</si>
  <si>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</si>
  <si>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</si>
  <si>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</si>
  <si>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</si>
  <si>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</si>
  <si>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</si>
  <si>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</si>
  <si>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2011101</t>
  </si>
  <si>
    <t>20131</t>
  </si>
  <si>
    <t>2013101</t>
  </si>
  <si>
    <t>20199</t>
  </si>
  <si>
    <t>2019999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</si>
  <si>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</si>
  <si>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</si>
  <si>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</si>
  <si>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</si>
  <si>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</si>
  <si>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</si>
  <si>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</si>
  <si>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21007</t>
  </si>
  <si>
    <t>2100799</t>
  </si>
  <si>
    <t>21011</t>
  </si>
  <si>
    <t>2101101</t>
  </si>
  <si>
    <t>2101102</t>
  </si>
  <si>
    <t>2101199</t>
  </si>
  <si>
    <t>211</t>
  </si>
  <si>
    <t>节能环保支出</t>
  </si>
  <si>
    <t>21104</t>
  </si>
  <si>
    <t>2110402</t>
  </si>
  <si>
    <t>212</t>
  </si>
  <si>
    <t>城乡社区支出</t>
  </si>
  <si>
    <t>21202</t>
  </si>
  <si>
    <t>2120201</t>
  </si>
  <si>
    <t>213</t>
  </si>
  <si>
    <t>农林水支出</t>
  </si>
  <si>
    <t>21301</t>
  </si>
  <si>
    <t>2130105</t>
  </si>
  <si>
    <t>221</t>
  </si>
  <si>
    <t>住房保障支出</t>
  </si>
  <si>
    <t>22102</t>
  </si>
  <si>
    <t>2210201</t>
  </si>
  <si>
    <t>224</t>
  </si>
  <si>
    <t>灾害防治及应急管理支出</t>
  </si>
  <si>
    <t>22401</t>
  </si>
  <si>
    <t>2240101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</si>
  <si>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</si>
  <si>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</si>
  <si>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</si>
  <si>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</si>
  <si>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</si>
  <si>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</si>
  <si>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</si>
  <si>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</si>
  <si>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</si>
  <si>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</si>
  <si>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</si>
  <si>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</si>
  <si>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</si>
  <si>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</si>
  <si>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</si>
  <si>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</si>
  <si>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</si>
  <si>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</si>
  <si>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</si>
  <si>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</si>
  <si>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</si>
  <si>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</si>
  <si>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</si>
  <si>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</si>
  <si>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</si>
  <si>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</si>
  <si>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</si>
  <si>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</si>
  <si>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</si>
  <si>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</si>
  <si>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</si>
  <si>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</si>
  <si>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</si>
  <si>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</si>
  <si>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</si>
  <si>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</si>
  <si>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</si>
  <si>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</si>
  <si>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</si>
  <si>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</si>
  <si>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</si>
  <si>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</si>
  <si>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</si>
  <si>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</si>
  <si>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</si>
  <si>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</si>
  <si>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</si>
  <si>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纪检监察事务</t>
  </si>
  <si>
    <t>行政运行</t>
  </si>
  <si>
    <t>党委办公厅（室）及相关机构事务</t>
  </si>
  <si>
    <t>其他一般公共服务支出</t>
  </si>
  <si>
    <t>行政事业单位养老支出</t>
  </si>
  <si>
    <t>事业单位离退休</t>
  </si>
  <si>
    <t>机关事业单位基本养老保险缴费支出</t>
  </si>
  <si>
    <t>计划生育事务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</si>
  <si>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</si>
  <si>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</si>
  <si>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</si>
  <si>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</si>
  <si>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</si>
  <si>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自然生态保护</t>
  </si>
  <si>
    <t>农村环境保护</t>
  </si>
  <si>
    <t>城乡社区规划与管理</t>
  </si>
  <si>
    <t>农业农村</t>
  </si>
  <si>
    <t>农垦运行</t>
  </si>
  <si>
    <t>住房改革支出</t>
  </si>
  <si>
    <t>住房公积金</t>
  </si>
  <si>
    <t>应急管理事务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</si>
  <si>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</si>
  <si>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</si>
  <si>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</si>
  <si>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</si>
  <si>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</si>
  <si>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</si>
  <si>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</si>
  <si>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</si>
  <si>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</si>
  <si>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</si>
  <si>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</si>
  <si>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</si>
  <si>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</si>
  <si>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</si>
  <si>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</si>
  <si>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</si>
  <si>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</si>
  <si>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</si>
  <si>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</si>
  <si>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</si>
  <si>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</si>
  <si>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</si>
  <si>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</si>
  <si>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</si>
  <si>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</si>
  <si>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</si>
  <si>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530926210000000003009</t>
  </si>
  <si>
    <t>行政人员工资支出</t>
  </si>
  <si>
    <t>30101</t>
  </si>
  <si>
    <t>基本工资</t>
  </si>
  <si>
    <t>530926210000000002998</t>
  </si>
  <si>
    <t>事业人员工资支出</t>
  </si>
  <si>
    <t>30102</t>
  </si>
  <si>
    <t>津贴补贴</t>
  </si>
  <si>
    <t>530926241100002374559</t>
  </si>
  <si>
    <t>乡镇岗位补贴（行政）</t>
  </si>
  <si>
    <t>530926241100002374552</t>
  </si>
  <si>
    <t>乡镇岗位补贴（事业）</t>
  </si>
  <si>
    <t>30103</t>
  </si>
  <si>
    <t>奖金</t>
  </si>
  <si>
    <t>530926231100001394973</t>
  </si>
  <si>
    <t>行政人员绩效考核奖励（2017年提高部分）</t>
  </si>
  <si>
    <t>530926231100001394961</t>
  </si>
  <si>
    <t>奖励性绩效工资</t>
  </si>
  <si>
    <t>30107</t>
  </si>
  <si>
    <t>绩效工资</t>
  </si>
  <si>
    <t>530926231100001394974</t>
  </si>
  <si>
    <t>事业人员绩效工资（2017年提高部分）</t>
  </si>
  <si>
    <t>530926231100001394959</t>
  </si>
  <si>
    <t>基础性绩效工资</t>
  </si>
  <si>
    <t>530926210000000002999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</si>
  <si>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</si>
  <si>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</si>
  <si>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</si>
  <si>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</si>
  <si>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</si>
  <si>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</si>
  <si>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</si>
  <si>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</si>
  <si>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</si>
  <si>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</si>
  <si>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</si>
  <si>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</si>
  <si>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</si>
  <si>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</si>
  <si>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</si>
  <si>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530926210000000003000</t>
  </si>
  <si>
    <t>30113</t>
  </si>
  <si>
    <t>530926210000000003008</t>
  </si>
  <si>
    <t>一般公用经费</t>
  </si>
  <si>
    <t>30205</t>
  </si>
  <si>
    <t>水费</t>
  </si>
  <si>
    <t>30206</t>
  </si>
  <si>
    <t>电费</t>
  </si>
  <si>
    <t>30207</t>
  </si>
  <si>
    <t>邮电费</t>
  </si>
  <si>
    <t>530926241100002374572</t>
  </si>
  <si>
    <t>公务接待费（公用经费）</t>
  </si>
  <si>
    <t>30217</t>
  </si>
  <si>
    <t>30201</t>
  </si>
  <si>
    <t>办公费</t>
  </si>
  <si>
    <t>530926231100001395008</t>
  </si>
  <si>
    <t>社区工作经费</t>
  </si>
  <si>
    <t>530926231100001394986</t>
  </si>
  <si>
    <t>村（居）民小组运转经费</t>
  </si>
  <si>
    <t>530926210000000003007</t>
  </si>
  <si>
    <t>工会经费</t>
  </si>
  <si>
    <t>30228</t>
  </si>
  <si>
    <t>530926210000000003003</t>
  </si>
  <si>
    <t>公务用车运行维护费</t>
  </si>
  <si>
    <t>30231</t>
  </si>
  <si>
    <t>530926210000000003005</t>
  </si>
  <si>
    <t>行政人员公务交通补贴</t>
  </si>
  <si>
    <t>30239</t>
  </si>
  <si>
    <t>其他交通费用</t>
  </si>
  <si>
    <t>530926251100003826933</t>
  </si>
  <si>
    <t>残疾人就业保障金</t>
  </si>
  <si>
    <t>30299</t>
  </si>
  <si>
    <t>其他商品和服务支出</t>
  </si>
  <si>
    <t>530926210000000003001</t>
  </si>
  <si>
    <t>离退休费</t>
  </si>
  <si>
    <t>30302</t>
  </si>
  <si>
    <t>退休费</t>
  </si>
  <si>
    <t>530926241100002447180</t>
  </si>
  <si>
    <t>社区（居）民小组党支部书记</t>
  </si>
  <si>
    <t>30305</t>
  </si>
  <si>
    <t>生活补助</t>
  </si>
  <si>
    <t>530926241100002447171</t>
  </si>
  <si>
    <t>社区（居）民小组长</t>
  </si>
  <si>
    <t>530926241100002374571</t>
  </si>
  <si>
    <t>社区统战宗教干事</t>
  </si>
  <si>
    <t>530926241100002447182</t>
  </si>
  <si>
    <t>社区监督委员会主任</t>
  </si>
  <si>
    <t>530926241100002374595</t>
  </si>
  <si>
    <t>社区下设党支部工作经费</t>
  </si>
  <si>
    <t>530926241100002374594</t>
  </si>
  <si>
    <t>村纪律监督小组工作经费</t>
  </si>
  <si>
    <t>530926241100002447194</t>
  </si>
  <si>
    <t>社区计划生育宣传员</t>
  </si>
  <si>
    <t>530926231100001394993</t>
  </si>
  <si>
    <t>农场企业管理人员补助</t>
  </si>
  <si>
    <t>530926231100001394976</t>
  </si>
  <si>
    <t>村（居）民小组副组长</t>
  </si>
  <si>
    <t>530926231100001394978</t>
  </si>
  <si>
    <t>村（社区）委员</t>
  </si>
  <si>
    <t>530926241100002447193</t>
  </si>
  <si>
    <t>社区干部经费</t>
  </si>
  <si>
    <t>530926241100002460541</t>
  </si>
  <si>
    <t>一般社区工作人员经费</t>
  </si>
  <si>
    <t>530926231100001394992</t>
  </si>
  <si>
    <t>农场管委会生产队干部补助</t>
  </si>
  <si>
    <t>530926231100001394995</t>
  </si>
  <si>
    <t>综治专干</t>
  </si>
  <si>
    <t>530926231100001394991</t>
  </si>
  <si>
    <t>计划生育信息员</t>
  </si>
  <si>
    <t>530926231100001394963</t>
  </si>
  <si>
    <t>社区干部“一肩挑”</t>
  </si>
  <si>
    <t>530926231100001394994</t>
  </si>
  <si>
    <t>社区党组织副书记</t>
  </si>
  <si>
    <t>530926231100001394964</t>
  </si>
  <si>
    <t>社区委员会副主任</t>
  </si>
  <si>
    <t>530926231100001394984</t>
  </si>
  <si>
    <t>其他村（居）组织人员住房公积金</t>
  </si>
  <si>
    <t>530926231100001394982</t>
  </si>
  <si>
    <t>公益性岗位住房公积金</t>
  </si>
  <si>
    <t>530926231100001394979</t>
  </si>
  <si>
    <t>村级纪检监督员</t>
  </si>
  <si>
    <t>530926231100001394989</t>
  </si>
  <si>
    <t>村（社区）国土规划员</t>
  </si>
  <si>
    <t>530926241100002476609</t>
  </si>
  <si>
    <t>安监部门临聘人员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</si>
  <si>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</si>
  <si>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</si>
  <si>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</si>
  <si>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</si>
  <si>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</si>
  <si>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</si>
  <si>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</si>
  <si>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</si>
  <si>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</si>
  <si>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</si>
  <si>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</si>
  <si>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530926251100004073750</t>
  </si>
  <si>
    <t>农村人居环境整治项目资金</t>
  </si>
  <si>
    <t>事业发展类</t>
  </si>
  <si>
    <t>530926221100000886105</t>
  </si>
  <si>
    <t>31005</t>
  </si>
  <si>
    <t>基础设施建设</t>
  </si>
  <si>
    <t>税费改革财政转移支付资金建设专项资金</t>
  </si>
  <si>
    <t>530926221100000273638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</si>
  <si>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</si>
  <si>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</si>
  <si>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</si>
  <si>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</si>
  <si>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</si>
  <si>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</si>
  <si>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</si>
  <si>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</si>
  <si>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</si>
  <si>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</si>
  <si>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</si>
  <si>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勐撒农场2025年税费改革转移支付资金220万元，根据《云南农垦国有农场税费改革转移支付资金补助及管理使用暂行办法》和《云南省农垦总局深化国有农场税费改革试行方案》，50%集中使用农场基础设施110万，50%直接补助农工110万。集中使用资金用于农场基础设施建设以及偿还过去年度债务资金，用于基础设施建设.</t>
  </si>
  <si>
    <t>产出指标</t>
  </si>
  <si>
    <t>数量指标</t>
  </si>
  <si>
    <t>受益农场职工数量</t>
  </si>
  <si>
    <t>=</t>
  </si>
  <si>
    <t>2157</t>
  </si>
  <si>
    <t>人</t>
  </si>
  <si>
    <t>定量指标</t>
  </si>
  <si>
    <t>质量指标</t>
  </si>
  <si>
    <t>验收合格率</t>
  </si>
  <si>
    <t>100</t>
  </si>
  <si>
    <t>%</t>
  </si>
  <si>
    <t>时效指标</t>
  </si>
  <si>
    <t>资金下达及时兑付</t>
  </si>
  <si>
    <t>&lt;=</t>
  </si>
  <si>
    <t>30</t>
  </si>
  <si>
    <t>天</t>
  </si>
  <si>
    <t>资金下达是否及时兑付</t>
  </si>
  <si>
    <t>效益指标</t>
  </si>
  <si>
    <t>社会效益</t>
  </si>
  <si>
    <t>社会重大舆情事件次数</t>
  </si>
  <si>
    <t>次</t>
  </si>
  <si>
    <t>满意度指标</t>
  </si>
  <si>
    <t>服务对象满意度</t>
  </si>
  <si>
    <t>农场职工满意度</t>
  </si>
  <si>
    <t>&gt;=</t>
  </si>
  <si>
    <t>95</t>
  </si>
  <si>
    <t>涉及人数</t>
  </si>
  <si>
    <t>57</t>
  </si>
  <si>
    <t>人均金额</t>
  </si>
  <si>
    <t>200</t>
  </si>
  <si>
    <t>元</t>
  </si>
  <si>
    <t>发放时效</t>
  </si>
  <si>
    <t>15</t>
  </si>
  <si>
    <t>社会舆情</t>
  </si>
  <si>
    <t>0</t>
  </si>
  <si>
    <t>发放对象满意度</t>
  </si>
  <si>
    <t>进一步促进勐撒农场的资源节约和生态环境保护，进一步提高全场秸秆、蔗叶、蔗梢的综合利用率，实现“不点一把火、不冒一处烟”的禁烧目标。</t>
  </si>
  <si>
    <t>建设垃圾池数量</t>
  </si>
  <si>
    <t>10</t>
  </si>
  <si>
    <t>个</t>
  </si>
  <si>
    <t>&gt;</t>
  </si>
  <si>
    <t>96</t>
  </si>
  <si>
    <t>垃圾池建设工期</t>
  </si>
  <si>
    <t>&lt;</t>
  </si>
  <si>
    <t>可持续影响</t>
  </si>
  <si>
    <t>提高居民生活环境空气质量</t>
  </si>
  <si>
    <t>1年</t>
  </si>
  <si>
    <t>年</t>
  </si>
  <si>
    <t>农场居民满意度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</si>
  <si>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</si>
  <si>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</si>
  <si>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</si>
  <si>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</si>
  <si>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注：本单位本年度无政府性基金预算支出，故此表为空表。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</si>
  <si>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</si>
  <si>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</si>
  <si>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</si>
  <si>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</si>
  <si>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</si>
  <si>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</si>
  <si>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</si>
  <si>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</si>
  <si>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</si>
  <si>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</si>
  <si>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注：本单位本年度无政府购买服务，故此表为空表。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</si>
  <si>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</si>
  <si>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</si>
  <si>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</si>
  <si>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</si>
  <si>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</si>
  <si>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</si>
  <si>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</si>
  <si>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</si>
  <si>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注：本单位本年度无县对下转移支付项目，故此表为空表。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</si>
  <si>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</si>
  <si>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</si>
  <si>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</si>
  <si>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</si>
  <si>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</si>
  <si>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</si>
  <si>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</si>
  <si>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</si>
  <si>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</si>
  <si>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注：本单位本年度无新增资产，故此表为空表。</t>
  </si>
  <si>
    <t>预算11表</t>
  </si>
  <si>
    <t>上级补助</t>
  </si>
  <si>
    <t>注：本单位本年度无转移支付补助项目，故此表为空表。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</si>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</sst>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198"/>
      <c r="C2" s="198"/>
      <c r="D2" s="198"/>
    </row>
    <row r="3" ht="18.75" customHeight="1" spans="1:4">
      <c r="A3" s="41" t="str">
        <f>"单位名称："&amp;"耿马傣族佤族自治县勐撒农场社区管理委员会"</f>
        <v>单位名称：耿马傣族佤族自治县勐撒农场社区管理委员会</v>
      </c>
      <c r="B3" s="199"/>
      <c r="C3" s="199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0" t="s">
        <v>6</v>
      </c>
      <c r="B7" s="23">
        <v>8908331.88</v>
      </c>
      <c r="C7" s="130" t="s">
        <v>7</v>
      </c>
      <c r="D7" s="23">
        <v>2252500</v>
      </c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0" t="s">
        <v>14</v>
      </c>
      <c r="B11" s="23"/>
      <c r="C11" s="157" t="s">
        <v>15</v>
      </c>
      <c r="D11" s="23"/>
    </row>
    <row r="12" ht="18.75" customHeight="1" spans="1:4">
      <c r="A12" s="160" t="s">
        <v>16</v>
      </c>
      <c r="B12" s="23"/>
      <c r="C12" s="159" t="s">
        <v>17</v>
      </c>
      <c r="D12" s="23"/>
    </row>
    <row r="13" ht="18.75" customHeight="1" spans="1:4">
      <c r="A13" s="160" t="s">
        <v>18</v>
      </c>
      <c r="B13" s="23"/>
      <c r="C13" s="159" t="s">
        <v>19</v>
      </c>
      <c r="D13" s="23"/>
    </row>
    <row r="14" ht="18.75" customHeight="1" spans="1:4">
      <c r="A14" s="160" t="s">
        <v>20</v>
      </c>
      <c r="B14" s="23"/>
      <c r="C14" s="159" t="s">
        <v>21</v>
      </c>
      <c r="D14" s="23">
        <v>1299481.56</v>
      </c>
    </row>
    <row r="15" ht="18.75" customHeight="1" spans="1:4">
      <c r="A15" s="160" t="s">
        <v>22</v>
      </c>
      <c r="B15" s="23"/>
      <c r="C15" s="159" t="s">
        <v>23</v>
      </c>
      <c r="D15" s="23">
        <v>168631.54</v>
      </c>
    </row>
    <row r="16" ht="18.75" customHeight="1" spans="1:4">
      <c r="A16" s="160" t="s">
        <v>24</v>
      </c>
      <c r="B16" s="23"/>
      <c r="C16" s="160" t="s">
        <v>25</v>
      </c>
      <c r="D16" s="23">
        <v>150000</v>
      </c>
    </row>
    <row r="17" ht="18.75" customHeight="1" spans="1:4">
      <c r="A17" s="160" t="s">
        <v>26</v>
      </c>
      <c r="B17" s="23"/>
      <c r="C17" s="160" t="s">
        <v>27</v>
      </c>
      <c r="D17" s="23">
        <v>42480</v>
      </c>
    </row>
    <row r="18" ht="18.75" customHeight="1" spans="1:4">
      <c r="A18" s="161" t="s">
        <v>26</v>
      </c>
      <c r="B18" s="23"/>
      <c r="C18" s="159" t="s">
        <v>28</v>
      </c>
      <c r="D18" s="23">
        <v>4759309.66</v>
      </c>
    </row>
    <row r="19" ht="18.75" customHeight="1" spans="1:4">
      <c r="A19" s="161" t="s">
        <v>26</v>
      </c>
      <c r="B19" s="23"/>
      <c r="C19" s="159" t="s">
        <v>29</v>
      </c>
      <c r="D19" s="23"/>
    </row>
    <row r="20" ht="18.75" customHeight="1" spans="1:4">
      <c r="A20" s="161" t="s">
        <v>26</v>
      </c>
      <c r="B20" s="23"/>
      <c r="C20" s="159" t="s">
        <v>30</v>
      </c>
      <c r="D20" s="23"/>
    </row>
    <row r="21" ht="18.75" customHeight="1" spans="1:4">
      <c r="A21" s="161" t="s">
        <v>26</v>
      </c>
      <c r="B21" s="23"/>
      <c r="C21" s="159" t="s">
        <v>31</v>
      </c>
      <c r="D21" s="23"/>
    </row>
    <row r="22" ht="18.75" customHeight="1" spans="1:4">
      <c r="A22" s="161" t="s">
        <v>26</v>
      </c>
      <c r="B22" s="23"/>
      <c r="C22" s="159" t="s">
        <v>32</v>
      </c>
      <c r="D22" s="23"/>
    </row>
    <row r="23" ht="18.75" customHeight="1" spans="1:4">
      <c r="A23" s="161" t="s">
        <v>26</v>
      </c>
      <c r="B23" s="23"/>
      <c r="C23" s="159" t="s">
        <v>33</v>
      </c>
      <c r="D23" s="23"/>
    </row>
    <row r="24" ht="18.75" customHeight="1" spans="1:4">
      <c r="A24" s="161" t="s">
        <v>26</v>
      </c>
      <c r="B24" s="23"/>
      <c r="C24" s="159" t="s">
        <v>34</v>
      </c>
      <c r="D24" s="23"/>
    </row>
    <row r="25" ht="18.75" customHeight="1" spans="1:4">
      <c r="A25" s="161" t="s">
        <v>26</v>
      </c>
      <c r="B25" s="23"/>
      <c r="C25" s="159" t="s">
        <v>35</v>
      </c>
      <c r="D25" s="23">
        <v>233529.12</v>
      </c>
    </row>
    <row r="26" ht="18.75" customHeight="1" spans="1:4">
      <c r="A26" s="161" t="s">
        <v>26</v>
      </c>
      <c r="B26" s="23"/>
      <c r="C26" s="159" t="s">
        <v>36</v>
      </c>
      <c r="D26" s="23"/>
    </row>
    <row r="27" ht="18.75" customHeight="1" spans="1:4">
      <c r="A27" s="161" t="s">
        <v>26</v>
      </c>
      <c r="B27" s="23"/>
      <c r="C27" s="159" t="s">
        <v>37</v>
      </c>
      <c r="D27" s="23"/>
    </row>
    <row r="28" ht="18.75" customHeight="1" spans="1:4">
      <c r="A28" s="161" t="s">
        <v>26</v>
      </c>
      <c r="B28" s="23"/>
      <c r="C28" s="159" t="s">
        <v>38</v>
      </c>
      <c r="D28" s="23">
        <v>2400</v>
      </c>
    </row>
    <row r="29" ht="18.75" customHeight="1" spans="1:4">
      <c r="A29" s="161" t="s">
        <v>26</v>
      </c>
      <c r="B29" s="23"/>
      <c r="C29" s="159" t="s">
        <v>39</v>
      </c>
      <c r="D29" s="23"/>
    </row>
    <row r="30" ht="18.75" customHeight="1" spans="1:4">
      <c r="A30" s="162" t="s">
        <v>26</v>
      </c>
      <c r="B30" s="23"/>
      <c r="C30" s="160" t="s">
        <v>40</v>
      </c>
      <c r="D30" s="23"/>
    </row>
    <row r="31" ht="18.75" customHeight="1" spans="1:4">
      <c r="A31" s="162" t="s">
        <v>26</v>
      </c>
      <c r="B31" s="23"/>
      <c r="C31" s="160" t="s">
        <v>41</v>
      </c>
      <c r="D31" s="23"/>
    </row>
    <row r="32" ht="18.75" customHeight="1" spans="1:4">
      <c r="A32" s="162" t="s">
        <v>26</v>
      </c>
      <c r="B32" s="23"/>
      <c r="C32" s="160" t="s">
        <v>42</v>
      </c>
      <c r="D32" s="23"/>
    </row>
    <row r="33" ht="18.75" customHeight="1" spans="1:4">
      <c r="A33" s="201" t="s">
        <v>43</v>
      </c>
      <c r="B33" s="163">
        <f>SUM(B7:B11)</f>
        <v>8908331.88</v>
      </c>
      <c r="C33" s="202" t="s">
        <v>44</v>
      </c>
      <c r="D33" s="163">
        <v>8908331.88</v>
      </c>
    </row>
    <row r="34" ht="18.75" customHeight="1" spans="1:4">
      <c r="A34" s="203" t="s">
        <v>45</v>
      </c>
      <c r="B34" s="23"/>
      <c r="C34" s="130" t="s">
        <v>46</v>
      </c>
      <c r="D34" s="23"/>
    </row>
    <row r="35" ht="18.75" customHeight="1" spans="1:4">
      <c r="A35" s="203" t="s">
        <v>47</v>
      </c>
      <c r="B35" s="23"/>
      <c r="C35" s="130" t="s">
        <v>47</v>
      </c>
      <c r="D35" s="23"/>
    </row>
    <row r="36" ht="18.75" customHeight="1" spans="1:4">
      <c r="A36" s="203" t="s">
        <v>48</v>
      </c>
      <c r="B36" s="23"/>
      <c r="C36" s="130" t="s">
        <v>49</v>
      </c>
      <c r="D36" s="23"/>
    </row>
    <row r="37" ht="18.75" customHeight="1" spans="1:4">
      <c r="A37" s="204" t="s">
        <v>50</v>
      </c>
      <c r="B37" s="163">
        <f t="shared" ref="B37:D37" si="0">B33+B34</f>
        <v>8908331.88</v>
      </c>
      <c r="C37" s="202" t="s">
        <v>51</v>
      </c>
      <c r="D37" s="163">
        <f t="shared" si="0"/>
        <v>8908331.88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424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425</v>
      </c>
      <c r="C2" s="103"/>
      <c r="D2" s="104"/>
      <c r="E2" s="104"/>
      <c r="F2" s="104"/>
    </row>
    <row r="3" ht="18.75" customHeight="1" spans="1:6">
      <c r="A3" s="7" t="str">
        <f>"单位名称："&amp;"耿马傣族佤族自治县勐撒农场社区管理委员会"</f>
        <v>单位名称：耿马傣族佤族自治县勐撒农场社区管理委员会</v>
      </c>
      <c r="B3" s="7" t="s">
        <v>426</v>
      </c>
      <c r="C3" s="98"/>
      <c r="D3" s="100"/>
      <c r="E3" s="100"/>
      <c r="F3" s="39" t="s">
        <v>1</v>
      </c>
    </row>
    <row r="4" ht="18.75" customHeight="1" spans="1:6">
      <c r="A4" s="105" t="s">
        <v>202</v>
      </c>
      <c r="B4" s="106" t="s">
        <v>73</v>
      </c>
      <c r="C4" s="107" t="s">
        <v>74</v>
      </c>
      <c r="D4" s="13" t="s">
        <v>427</v>
      </c>
      <c r="E4" s="13"/>
      <c r="F4" s="14"/>
    </row>
    <row r="5" ht="18.75" customHeight="1" spans="1:6">
      <c r="A5" s="108"/>
      <c r="B5" s="109"/>
      <c r="C5" s="95"/>
      <c r="D5" s="94" t="s">
        <v>55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167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125</v>
      </c>
      <c r="B9" s="113" t="s">
        <v>125</v>
      </c>
      <c r="C9" s="114" t="s">
        <v>125</v>
      </c>
      <c r="D9" s="23"/>
      <c r="E9" s="23"/>
      <c r="F9" s="23"/>
    </row>
    <row r="11" customHeight="1" spans="1:1">
      <c r="A11" t="s">
        <v>428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429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"单位名称："&amp;"耿马傣族佤族自治县勐撒农场社区管理委员会"</f>
        <v>单位名称：耿马傣族佤族自治县勐撒农场社区管理委员会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194</v>
      </c>
    </row>
    <row r="4" ht="18.75" customHeight="1" spans="1:17">
      <c r="A4" s="11" t="s">
        <v>430</v>
      </c>
      <c r="B4" s="72" t="s">
        <v>431</v>
      </c>
      <c r="C4" s="72" t="s">
        <v>432</v>
      </c>
      <c r="D4" s="72" t="s">
        <v>433</v>
      </c>
      <c r="E4" s="72" t="s">
        <v>434</v>
      </c>
      <c r="F4" s="72" t="s">
        <v>435</v>
      </c>
      <c r="G4" s="44" t="s">
        <v>209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55</v>
      </c>
      <c r="H5" s="75" t="s">
        <v>58</v>
      </c>
      <c r="I5" s="75" t="s">
        <v>436</v>
      </c>
      <c r="J5" s="75" t="s">
        <v>437</v>
      </c>
      <c r="K5" s="76" t="s">
        <v>438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57</v>
      </c>
      <c r="I6" s="77"/>
      <c r="J6" s="77"/>
      <c r="K6" s="78"/>
      <c r="L6" s="77" t="s">
        <v>57</v>
      </c>
      <c r="M6" s="77" t="s">
        <v>64</v>
      </c>
      <c r="N6" s="77" t="s">
        <v>217</v>
      </c>
      <c r="O6" s="92" t="s">
        <v>66</v>
      </c>
      <c r="P6" s="78" t="s">
        <v>67</v>
      </c>
      <c r="Q6" s="77" t="s">
        <v>68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125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t="s">
        <v>439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selection activeCell="B12" sqref="B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440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"单位名称："&amp;"耿马傣族佤族自治县勐撒农场社区管理委员会"</f>
        <v>单位名称：耿马傣族佤族自治县勐撒农场社区管理委员会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194</v>
      </c>
    </row>
    <row r="4" ht="18.75" customHeight="1" spans="1:14">
      <c r="A4" s="11" t="s">
        <v>430</v>
      </c>
      <c r="B4" s="72" t="s">
        <v>441</v>
      </c>
      <c r="C4" s="73" t="s">
        <v>442</v>
      </c>
      <c r="D4" s="44" t="s">
        <v>209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55</v>
      </c>
      <c r="E5" s="75" t="s">
        <v>58</v>
      </c>
      <c r="F5" s="75" t="s">
        <v>436</v>
      </c>
      <c r="G5" s="75" t="s">
        <v>437</v>
      </c>
      <c r="H5" s="76" t="s">
        <v>438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57</v>
      </c>
      <c r="J6" s="77" t="s">
        <v>64</v>
      </c>
      <c r="K6" s="77" t="s">
        <v>217</v>
      </c>
      <c r="L6" s="92" t="s">
        <v>66</v>
      </c>
      <c r="M6" s="78" t="s">
        <v>67</v>
      </c>
      <c r="N6" s="77" t="s">
        <v>68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125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2:2">
      <c r="B12" t="s">
        <v>439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443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"单位名称："&amp;"耿马傣族佤族自治县勐撒农场社区管理委员会"</f>
        <v>单位名称：耿马傣族佤族自治县勐撒农场社区管理委员会</v>
      </c>
      <c r="B3" s="60"/>
      <c r="C3" s="60"/>
      <c r="D3" s="61"/>
      <c r="E3" s="62"/>
      <c r="G3" s="63"/>
      <c r="H3" s="63"/>
      <c r="I3" s="38" t="s">
        <v>194</v>
      </c>
    </row>
    <row r="4" ht="18.75" customHeight="1" spans="1:9">
      <c r="A4" s="31" t="s">
        <v>444</v>
      </c>
      <c r="B4" s="12" t="s">
        <v>209</v>
      </c>
      <c r="C4" s="13"/>
      <c r="D4" s="13"/>
      <c r="E4" s="12" t="s">
        <v>445</v>
      </c>
      <c r="F4" s="13"/>
      <c r="G4" s="64"/>
      <c r="H4" s="64"/>
      <c r="I4" s="14"/>
    </row>
    <row r="5" ht="18.75" customHeight="1" spans="1:9">
      <c r="A5" s="33"/>
      <c r="B5" s="32" t="s">
        <v>55</v>
      </c>
      <c r="C5" s="11" t="s">
        <v>58</v>
      </c>
      <c r="D5" s="65" t="s">
        <v>446</v>
      </c>
      <c r="E5" s="66" t="s">
        <v>447</v>
      </c>
      <c r="F5" s="66" t="s">
        <v>447</v>
      </c>
      <c r="G5" s="66" t="s">
        <v>447</v>
      </c>
      <c r="H5" s="66" t="s">
        <v>447</v>
      </c>
      <c r="I5" s="66" t="s">
        <v>447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10" customHeight="1" spans="1:1">
      <c r="A10" t="s">
        <v>448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449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"单位名称："&amp;"耿马傣族佤族自治县勐撒农场社区管理委员会"</f>
        <v>单位名称：耿马傣族佤族自治县勐撒农场社区管理委员会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364</v>
      </c>
      <c r="B4" s="46" t="s">
        <v>365</v>
      </c>
      <c r="C4" s="46" t="s">
        <v>366</v>
      </c>
      <c r="D4" s="46" t="s">
        <v>367</v>
      </c>
      <c r="E4" s="46" t="s">
        <v>368</v>
      </c>
      <c r="F4" s="53" t="s">
        <v>369</v>
      </c>
      <c r="G4" s="46" t="s">
        <v>370</v>
      </c>
      <c r="H4" s="53" t="s">
        <v>371</v>
      </c>
      <c r="I4" s="53" t="s">
        <v>372</v>
      </c>
      <c r="J4" s="46" t="s">
        <v>373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9" customHeight="1" spans="1:1">
      <c r="A9" t="s">
        <v>448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450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"单位名称："&amp;"耿马傣族佤族自治县勐撒农场社区管理委员会"</f>
        <v>单位名称：耿马傣族佤族自治县勐撒农场社区管理委员会</v>
      </c>
      <c r="B3" s="8"/>
      <c r="C3" s="3"/>
      <c r="H3" s="42" t="s">
        <v>194</v>
      </c>
    </row>
    <row r="4" ht="18.75" customHeight="1" spans="1:8">
      <c r="A4" s="11" t="s">
        <v>202</v>
      </c>
      <c r="B4" s="11" t="s">
        <v>451</v>
      </c>
      <c r="C4" s="11" t="s">
        <v>452</v>
      </c>
      <c r="D4" s="11" t="s">
        <v>453</v>
      </c>
      <c r="E4" s="11" t="s">
        <v>454</v>
      </c>
      <c r="F4" s="43" t="s">
        <v>455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434</v>
      </c>
      <c r="G5" s="46" t="s">
        <v>456</v>
      </c>
      <c r="H5" s="46" t="s">
        <v>457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55</v>
      </c>
      <c r="B8" s="49"/>
      <c r="C8" s="49"/>
      <c r="D8" s="49"/>
      <c r="E8" s="50"/>
      <c r="F8" s="48"/>
      <c r="G8" s="23"/>
      <c r="H8" s="23"/>
    </row>
    <row r="10" customHeight="1" spans="1:1">
      <c r="A10" t="s">
        <v>458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459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"单位名称："&amp;"耿马傣族佤族自治县勐撒农场社区管理委员会"</f>
        <v>单位名称：耿马傣族佤族自治县勐撒农场社区管理委员会</v>
      </c>
      <c r="B3" s="8"/>
      <c r="C3" s="8"/>
      <c r="D3" s="8"/>
      <c r="E3" s="8"/>
      <c r="F3" s="8"/>
      <c r="G3" s="8"/>
      <c r="H3" s="9"/>
      <c r="I3" s="9"/>
      <c r="J3" s="9"/>
      <c r="K3" s="4" t="s">
        <v>194</v>
      </c>
    </row>
    <row r="4" ht="18.75" customHeight="1" spans="1:11">
      <c r="A4" s="10" t="s">
        <v>347</v>
      </c>
      <c r="B4" s="10" t="s">
        <v>204</v>
      </c>
      <c r="C4" s="10" t="s">
        <v>348</v>
      </c>
      <c r="D4" s="11" t="s">
        <v>205</v>
      </c>
      <c r="E4" s="11" t="s">
        <v>206</v>
      </c>
      <c r="F4" s="11" t="s">
        <v>349</v>
      </c>
      <c r="G4" s="11" t="s">
        <v>350</v>
      </c>
      <c r="H4" s="31" t="s">
        <v>55</v>
      </c>
      <c r="I4" s="12" t="s">
        <v>460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125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2" customHeight="1" spans="1:1">
      <c r="A12" t="s">
        <v>461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462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"单位名称："&amp;"耿马傣族佤族自治县勐撒农场社区管理委员会"</f>
        <v>单位名称：耿马傣族佤族自治县勐撒农场社区管理委员会</v>
      </c>
      <c r="B3" s="8"/>
      <c r="C3" s="8"/>
      <c r="D3" s="8"/>
      <c r="E3" s="9"/>
      <c r="F3" s="9"/>
      <c r="G3" s="4" t="s">
        <v>194</v>
      </c>
    </row>
    <row r="4" ht="18.75" customHeight="1" spans="1:7">
      <c r="A4" s="10" t="s">
        <v>348</v>
      </c>
      <c r="B4" s="10" t="s">
        <v>347</v>
      </c>
      <c r="C4" s="10" t="s">
        <v>204</v>
      </c>
      <c r="D4" s="11" t="s">
        <v>463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2365600</v>
      </c>
      <c r="F8" s="23"/>
      <c r="G8" s="23"/>
    </row>
    <row r="9" ht="18.75" customHeight="1" spans="1:7">
      <c r="A9" s="24" t="s">
        <v>70</v>
      </c>
      <c r="B9" s="21"/>
      <c r="C9" s="21"/>
      <c r="D9" s="21"/>
      <c r="E9" s="23">
        <v>2365600</v>
      </c>
      <c r="F9" s="23"/>
      <c r="G9" s="23"/>
    </row>
    <row r="10" ht="18.75" customHeight="1" spans="1:7">
      <c r="A10" s="25"/>
      <c r="B10" s="21" t="s">
        <v>464</v>
      </c>
      <c r="C10" s="21" t="s">
        <v>361</v>
      </c>
      <c r="D10" s="21" t="s">
        <v>465</v>
      </c>
      <c r="E10" s="23">
        <v>2200000</v>
      </c>
      <c r="F10" s="23"/>
      <c r="G10" s="23"/>
    </row>
    <row r="11" ht="18.75" customHeight="1" spans="1:7">
      <c r="A11" s="25"/>
      <c r="B11" s="21" t="s">
        <v>464</v>
      </c>
      <c r="C11" s="21" t="s">
        <v>353</v>
      </c>
      <c r="D11" s="21" t="s">
        <v>465</v>
      </c>
      <c r="E11" s="23">
        <v>15600</v>
      </c>
      <c r="F11" s="23"/>
      <c r="G11" s="23"/>
    </row>
    <row r="12" ht="18.75" customHeight="1" spans="1:7">
      <c r="A12" s="25"/>
      <c r="B12" s="21" t="s">
        <v>466</v>
      </c>
      <c r="C12" s="21" t="s">
        <v>356</v>
      </c>
      <c r="D12" s="21" t="s">
        <v>465</v>
      </c>
      <c r="E12" s="23">
        <v>150000</v>
      </c>
      <c r="F12" s="23"/>
      <c r="G12" s="23"/>
    </row>
    <row r="13" ht="18.75" customHeight="1" spans="1:7">
      <c r="A13" s="26" t="s">
        <v>55</v>
      </c>
      <c r="B13" s="27" t="s">
        <v>467</v>
      </c>
      <c r="C13" s="27"/>
      <c r="D13" s="28"/>
      <c r="E13" s="23">
        <v>2365600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1"/>
      <c r="O1" s="67"/>
      <c r="P1" s="67"/>
      <c r="Q1" s="67"/>
      <c r="R1" s="67"/>
      <c r="S1" s="38" t="s">
        <v>52</v>
      </c>
    </row>
    <row r="2" ht="57.75" customHeight="1" spans="1:19">
      <c r="A2" s="126" t="str">
        <f>"2025"&amp;"年部门收入预算表"</f>
        <v>2025年部门收入预算表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92"/>
      <c r="P2" s="192"/>
      <c r="Q2" s="192"/>
      <c r="R2" s="192"/>
      <c r="S2" s="192"/>
    </row>
    <row r="3" ht="18.75" customHeight="1" spans="1:19">
      <c r="A3" s="41" t="str">
        <f>"单位名称："&amp;"耿马傣族佤族自治县勐撒农场社区管理委员会"</f>
        <v>单位名称：耿马傣族佤族自治县勐撒农场社区管理委员会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75" t="s">
        <v>53</v>
      </c>
      <c r="B4" s="176" t="s">
        <v>54</v>
      </c>
      <c r="C4" s="176" t="s">
        <v>55</v>
      </c>
      <c r="D4" s="177" t="s">
        <v>56</v>
      </c>
      <c r="E4" s="178"/>
      <c r="F4" s="178"/>
      <c r="G4" s="178"/>
      <c r="H4" s="178"/>
      <c r="I4" s="178"/>
      <c r="J4" s="193"/>
      <c r="K4" s="178"/>
      <c r="L4" s="178"/>
      <c r="M4" s="178"/>
      <c r="N4" s="194"/>
      <c r="O4" s="177" t="s">
        <v>45</v>
      </c>
      <c r="P4" s="177"/>
      <c r="Q4" s="177"/>
      <c r="R4" s="177"/>
      <c r="S4" s="197"/>
    </row>
    <row r="5" ht="18.75" customHeight="1" spans="1:19">
      <c r="A5" s="179"/>
      <c r="B5" s="180"/>
      <c r="C5" s="180"/>
      <c r="D5" s="181" t="s">
        <v>57</v>
      </c>
      <c r="E5" s="181" t="s">
        <v>58</v>
      </c>
      <c r="F5" s="181" t="s">
        <v>59</v>
      </c>
      <c r="G5" s="181" t="s">
        <v>60</v>
      </c>
      <c r="H5" s="181" t="s">
        <v>61</v>
      </c>
      <c r="I5" s="195" t="s">
        <v>62</v>
      </c>
      <c r="J5" s="195"/>
      <c r="K5" s="195"/>
      <c r="L5" s="195"/>
      <c r="M5" s="195"/>
      <c r="N5" s="184"/>
      <c r="O5" s="181" t="s">
        <v>57</v>
      </c>
      <c r="P5" s="181" t="s">
        <v>58</v>
      </c>
      <c r="Q5" s="181" t="s">
        <v>59</v>
      </c>
      <c r="R5" s="181" t="s">
        <v>60</v>
      </c>
      <c r="S5" s="181" t="s">
        <v>63</v>
      </c>
    </row>
    <row r="6" ht="18.75" customHeight="1" spans="1:19">
      <c r="A6" s="182"/>
      <c r="B6" s="183"/>
      <c r="C6" s="183"/>
      <c r="D6" s="184"/>
      <c r="E6" s="184"/>
      <c r="F6" s="184"/>
      <c r="G6" s="184"/>
      <c r="H6" s="184"/>
      <c r="I6" s="183" t="s">
        <v>57</v>
      </c>
      <c r="J6" s="183" t="s">
        <v>64</v>
      </c>
      <c r="K6" s="183" t="s">
        <v>65</v>
      </c>
      <c r="L6" s="183" t="s">
        <v>66</v>
      </c>
      <c r="M6" s="183" t="s">
        <v>67</v>
      </c>
      <c r="N6" s="183" t="s">
        <v>68</v>
      </c>
      <c r="O6" s="196"/>
      <c r="P6" s="196"/>
      <c r="Q6" s="196"/>
      <c r="R6" s="196"/>
      <c r="S6" s="184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5" t="s">
        <v>69</v>
      </c>
      <c r="B8" s="186" t="s">
        <v>70</v>
      </c>
      <c r="C8" s="23">
        <v>8908331.88</v>
      </c>
      <c r="D8" s="23">
        <v>8908331.88</v>
      </c>
      <c r="E8" s="23">
        <v>8908331.88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87" t="s">
        <v>71</v>
      </c>
      <c r="B9" s="188" t="s">
        <v>70</v>
      </c>
      <c r="C9" s="23">
        <v>8908331.88</v>
      </c>
      <c r="D9" s="23">
        <v>8908331.88</v>
      </c>
      <c r="E9" s="23">
        <v>8908331.88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89" t="s">
        <v>55</v>
      </c>
      <c r="B10" s="190"/>
      <c r="C10" s="23">
        <v>8908331.88</v>
      </c>
      <c r="D10" s="23">
        <v>8908331.88</v>
      </c>
      <c r="E10" s="23">
        <v>8908331.88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0"/>
  <sheetViews>
    <sheetView showZeros="0" topLeftCell="I1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5"/>
      <c r="E1" s="1"/>
      <c r="F1" s="1"/>
      <c r="G1" s="1"/>
      <c r="H1" s="165"/>
      <c r="I1" s="1"/>
      <c r="J1" s="165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ht="18.75" customHeight="1" spans="1:15">
      <c r="A3" s="167" t="str">
        <f>"单位名称："&amp;"耿马傣族佤族自治县勐撒农场社区管理委员会"</f>
        <v>单位名称：耿马傣族佤族自治县勐撒农场社区管理委员会</v>
      </c>
      <c r="B3" s="168"/>
      <c r="C3" s="62"/>
      <c r="D3" s="30"/>
      <c r="E3" s="62"/>
      <c r="F3" s="62"/>
      <c r="G3" s="62"/>
      <c r="H3" s="30"/>
      <c r="I3" s="62"/>
      <c r="J3" s="30"/>
      <c r="K3" s="62"/>
      <c r="L3" s="62"/>
      <c r="M3" s="173"/>
      <c r="N3" s="173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55</v>
      </c>
      <c r="D4" s="12" t="s">
        <v>58</v>
      </c>
      <c r="E4" s="74" t="s">
        <v>75</v>
      </c>
      <c r="F4" s="134" t="s">
        <v>76</v>
      </c>
      <c r="G4" s="10" t="s">
        <v>59</v>
      </c>
      <c r="H4" s="10" t="s">
        <v>60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57</v>
      </c>
      <c r="E5" s="92" t="s">
        <v>75</v>
      </c>
      <c r="F5" s="92" t="s">
        <v>76</v>
      </c>
      <c r="G5" s="18"/>
      <c r="H5" s="18"/>
      <c r="I5" s="18"/>
      <c r="J5" s="66" t="s">
        <v>57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84</v>
      </c>
      <c r="B7" s="154" t="s">
        <v>85</v>
      </c>
      <c r="C7" s="23">
        <v>2252500</v>
      </c>
      <c r="D7" s="23">
        <v>2252500</v>
      </c>
      <c r="E7" s="23">
        <v>52500</v>
      </c>
      <c r="F7" s="23">
        <v>2200000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69" t="s">
        <v>86</v>
      </c>
      <c r="B8" s="170" t="str">
        <f>"  "&amp;"纪检监察事务"</f>
        <v>  纪检监察事务</v>
      </c>
      <c r="C8" s="23">
        <v>16500</v>
      </c>
      <c r="D8" s="23">
        <v>16500</v>
      </c>
      <c r="E8" s="23">
        <v>16500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69" t="s">
        <v>87</v>
      </c>
      <c r="B9" s="170" t="str">
        <f>"    "&amp;"行政运行"</f>
        <v>    行政运行</v>
      </c>
      <c r="C9" s="23">
        <v>16500</v>
      </c>
      <c r="D9" s="23">
        <v>16500</v>
      </c>
      <c r="E9" s="23">
        <v>16500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69" t="s">
        <v>88</v>
      </c>
      <c r="B10" s="170" t="str">
        <f>"  "&amp;"党委办公厅（室）及相关机构事务"</f>
        <v>  党委办公厅（室）及相关机构事务</v>
      </c>
      <c r="C10" s="23">
        <v>36000</v>
      </c>
      <c r="D10" s="23">
        <v>36000</v>
      </c>
      <c r="E10" s="23">
        <v>36000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9" t="s">
        <v>89</v>
      </c>
      <c r="B11" s="170" t="str">
        <f>"    "&amp;"行政运行"</f>
        <v>    行政运行</v>
      </c>
      <c r="C11" s="23">
        <v>36000</v>
      </c>
      <c r="D11" s="23">
        <v>36000</v>
      </c>
      <c r="E11" s="23">
        <v>36000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9" t="s">
        <v>90</v>
      </c>
      <c r="B12" s="170" t="str">
        <f>"  "&amp;"其他一般公共服务支出"</f>
        <v>  其他一般公共服务支出</v>
      </c>
      <c r="C12" s="23">
        <v>2200000</v>
      </c>
      <c r="D12" s="23">
        <v>2200000</v>
      </c>
      <c r="E12" s="23"/>
      <c r="F12" s="23">
        <v>2200000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9" t="s">
        <v>91</v>
      </c>
      <c r="B13" s="170" t="str">
        <f>"    "&amp;"其他一般公共服务支出"</f>
        <v>    其他一般公共服务支出</v>
      </c>
      <c r="C13" s="23">
        <v>2200000</v>
      </c>
      <c r="D13" s="23">
        <v>2200000</v>
      </c>
      <c r="E13" s="23"/>
      <c r="F13" s="23">
        <v>2200000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30" t="s">
        <v>92</v>
      </c>
      <c r="B14" s="154" t="s">
        <v>93</v>
      </c>
      <c r="C14" s="23">
        <v>1299481.56</v>
      </c>
      <c r="D14" s="23">
        <v>1299481.56</v>
      </c>
      <c r="E14" s="23">
        <v>1299481.56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9" t="s">
        <v>94</v>
      </c>
      <c r="B15" s="170" t="str">
        <f>"  "&amp;"行政事业单位养老支出"</f>
        <v>  行政事业单位养老支出</v>
      </c>
      <c r="C15" s="23">
        <v>1299481.56</v>
      </c>
      <c r="D15" s="23">
        <v>1299481.56</v>
      </c>
      <c r="E15" s="23">
        <v>1299481.56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9" t="s">
        <v>95</v>
      </c>
      <c r="B16" s="170" t="str">
        <f>"    "&amp;"事业单位离退休"</f>
        <v>    事业单位离退休</v>
      </c>
      <c r="C16" s="23">
        <v>988109.4</v>
      </c>
      <c r="D16" s="23">
        <v>988109.4</v>
      </c>
      <c r="E16" s="23">
        <v>988109.4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9" t="s">
        <v>96</v>
      </c>
      <c r="B17" s="170" t="str">
        <f>"    "&amp;"机关事业单位基本养老保险缴费支出"</f>
        <v>    机关事业单位基本养老保险缴费支出</v>
      </c>
      <c r="C17" s="23">
        <v>311372.16</v>
      </c>
      <c r="D17" s="23">
        <v>311372.16</v>
      </c>
      <c r="E17" s="23">
        <v>311372.16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0" t="s">
        <v>97</v>
      </c>
      <c r="B18" s="154" t="s">
        <v>98</v>
      </c>
      <c r="C18" s="23">
        <v>168631.54</v>
      </c>
      <c r="D18" s="23">
        <v>168631.54</v>
      </c>
      <c r="E18" s="23">
        <v>168631.54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9" t="s">
        <v>99</v>
      </c>
      <c r="B19" s="170" t="str">
        <f>"  "&amp;"计划生育事务"</f>
        <v>  计划生育事务</v>
      </c>
      <c r="C19" s="23">
        <v>11520</v>
      </c>
      <c r="D19" s="23">
        <v>11520</v>
      </c>
      <c r="E19" s="23">
        <v>11520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9" t="s">
        <v>100</v>
      </c>
      <c r="B20" s="170" t="str">
        <f>"    "&amp;"其他计划生育事务支出"</f>
        <v>    其他计划生育事务支出</v>
      </c>
      <c r="C20" s="23">
        <v>11520</v>
      </c>
      <c r="D20" s="23">
        <v>11520</v>
      </c>
      <c r="E20" s="23">
        <v>11520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9" t="s">
        <v>101</v>
      </c>
      <c r="B21" s="170" t="str">
        <f>"  "&amp;"行政事业单位医疗"</f>
        <v>  行政事业单位医疗</v>
      </c>
      <c r="C21" s="23">
        <v>157111.54</v>
      </c>
      <c r="D21" s="23">
        <v>157111.54</v>
      </c>
      <c r="E21" s="23">
        <v>157111.54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69" t="s">
        <v>102</v>
      </c>
      <c r="B22" s="170" t="str">
        <f>"    "&amp;"行政单位医疗"</f>
        <v>    行政单位医疗</v>
      </c>
      <c r="C22" s="23">
        <v>22954.58</v>
      </c>
      <c r="D22" s="23">
        <v>22954.58</v>
      </c>
      <c r="E22" s="23">
        <v>22954.58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9" t="s">
        <v>103</v>
      </c>
      <c r="B23" s="170" t="str">
        <f>"    "&amp;"事业单位医疗"</f>
        <v>    事业单位医疗</v>
      </c>
      <c r="C23" s="23">
        <v>115216.81</v>
      </c>
      <c r="D23" s="23">
        <v>115216.81</v>
      </c>
      <c r="E23" s="23">
        <v>115216.81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9" t="s">
        <v>104</v>
      </c>
      <c r="B24" s="170" t="str">
        <f>"    "&amp;"其他行政事业单位医疗支出"</f>
        <v>    其他行政事业单位医疗支出</v>
      </c>
      <c r="C24" s="23">
        <v>18940.15</v>
      </c>
      <c r="D24" s="23">
        <v>18940.15</v>
      </c>
      <c r="E24" s="23">
        <v>18940.15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30" t="s">
        <v>105</v>
      </c>
      <c r="B25" s="154" t="s">
        <v>106</v>
      </c>
      <c r="C25" s="23">
        <v>150000</v>
      </c>
      <c r="D25" s="23">
        <v>150000</v>
      </c>
      <c r="E25" s="23"/>
      <c r="F25" s="23">
        <v>150000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69" t="s">
        <v>107</v>
      </c>
      <c r="B26" s="170" t="str">
        <f>"  "&amp;"自然生态保护"</f>
        <v>  自然生态保护</v>
      </c>
      <c r="C26" s="23">
        <v>150000</v>
      </c>
      <c r="D26" s="23">
        <v>150000</v>
      </c>
      <c r="E26" s="23"/>
      <c r="F26" s="23">
        <v>150000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69" t="s">
        <v>108</v>
      </c>
      <c r="B27" s="170" t="str">
        <f>"    "&amp;"农村环境保护"</f>
        <v>    农村环境保护</v>
      </c>
      <c r="C27" s="23">
        <v>150000</v>
      </c>
      <c r="D27" s="23">
        <v>150000</v>
      </c>
      <c r="E27" s="23"/>
      <c r="F27" s="23">
        <v>150000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30" t="s">
        <v>109</v>
      </c>
      <c r="B28" s="154" t="s">
        <v>110</v>
      </c>
      <c r="C28" s="23">
        <v>42480</v>
      </c>
      <c r="D28" s="23">
        <v>42480</v>
      </c>
      <c r="E28" s="23">
        <v>42480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69" t="s">
        <v>111</v>
      </c>
      <c r="B29" s="170" t="str">
        <f>"  "&amp;"城乡社区规划与管理"</f>
        <v>  城乡社区规划与管理</v>
      </c>
      <c r="C29" s="23">
        <v>42480</v>
      </c>
      <c r="D29" s="23">
        <v>42480</v>
      </c>
      <c r="E29" s="23">
        <v>42480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69" t="s">
        <v>112</v>
      </c>
      <c r="B30" s="170" t="str">
        <f>"    "&amp;"城乡社区规划与管理"</f>
        <v>    城乡社区规划与管理</v>
      </c>
      <c r="C30" s="23">
        <v>42480</v>
      </c>
      <c r="D30" s="23">
        <v>42480</v>
      </c>
      <c r="E30" s="23">
        <v>42480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30" t="s">
        <v>113</v>
      </c>
      <c r="B31" s="154" t="s">
        <v>114</v>
      </c>
      <c r="C31" s="23">
        <v>4759309.66</v>
      </c>
      <c r="D31" s="23">
        <v>4759309.66</v>
      </c>
      <c r="E31" s="23">
        <v>4743709.66</v>
      </c>
      <c r="F31" s="23">
        <v>15600</v>
      </c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69" t="s">
        <v>115</v>
      </c>
      <c r="B32" s="170" t="str">
        <f>"  "&amp;"农业农村"</f>
        <v>  农业农村</v>
      </c>
      <c r="C32" s="23">
        <v>4759309.66</v>
      </c>
      <c r="D32" s="23">
        <v>4759309.66</v>
      </c>
      <c r="E32" s="23">
        <v>4743709.66</v>
      </c>
      <c r="F32" s="23">
        <v>15600</v>
      </c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69" t="s">
        <v>116</v>
      </c>
      <c r="B33" s="170" t="str">
        <f>"    "&amp;"农垦运行"</f>
        <v>    农垦运行</v>
      </c>
      <c r="C33" s="23">
        <v>4759309.66</v>
      </c>
      <c r="D33" s="23">
        <v>4759309.66</v>
      </c>
      <c r="E33" s="23">
        <v>4743709.66</v>
      </c>
      <c r="F33" s="23">
        <v>15600</v>
      </c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30" t="s">
        <v>117</v>
      </c>
      <c r="B34" s="154" t="s">
        <v>118</v>
      </c>
      <c r="C34" s="23">
        <v>233529.12</v>
      </c>
      <c r="D34" s="23">
        <v>233529.12</v>
      </c>
      <c r="E34" s="23">
        <v>233529.12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69" t="s">
        <v>119</v>
      </c>
      <c r="B35" s="170" t="str">
        <f>"  "&amp;"住房改革支出"</f>
        <v>  住房改革支出</v>
      </c>
      <c r="C35" s="23">
        <v>233529.12</v>
      </c>
      <c r="D35" s="23">
        <v>233529.12</v>
      </c>
      <c r="E35" s="23">
        <v>233529.12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69" t="s">
        <v>120</v>
      </c>
      <c r="B36" s="170" t="str">
        <f>"    "&amp;"住房公积金"</f>
        <v>    住房公积金</v>
      </c>
      <c r="C36" s="23">
        <v>233529.12</v>
      </c>
      <c r="D36" s="23">
        <v>233529.12</v>
      </c>
      <c r="E36" s="23">
        <v>233529.12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30" t="s">
        <v>121</v>
      </c>
      <c r="B37" s="154" t="s">
        <v>122</v>
      </c>
      <c r="C37" s="23">
        <v>2400</v>
      </c>
      <c r="D37" s="23">
        <v>2400</v>
      </c>
      <c r="E37" s="23">
        <v>2400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69" t="s">
        <v>123</v>
      </c>
      <c r="B38" s="170" t="str">
        <f>"  "&amp;"应急管理事务"</f>
        <v>  应急管理事务</v>
      </c>
      <c r="C38" s="23">
        <v>2400</v>
      </c>
      <c r="D38" s="23">
        <v>2400</v>
      </c>
      <c r="E38" s="23">
        <v>2400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69" t="s">
        <v>124</v>
      </c>
      <c r="B39" s="170" t="str">
        <f>"    "&amp;"行政运行"</f>
        <v>    行政运行</v>
      </c>
      <c r="C39" s="23">
        <v>2400</v>
      </c>
      <c r="D39" s="23">
        <v>2400</v>
      </c>
      <c r="E39" s="23">
        <v>2400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1" t="s">
        <v>125</v>
      </c>
      <c r="B40" s="172" t="s">
        <v>125</v>
      </c>
      <c r="C40" s="23">
        <v>8908331.88</v>
      </c>
      <c r="D40" s="23">
        <v>8908331.88</v>
      </c>
      <c r="E40" s="23">
        <v>6542731.88</v>
      </c>
      <c r="F40" s="23">
        <v>2365600</v>
      </c>
      <c r="G40" s="23"/>
      <c r="H40" s="23"/>
      <c r="I40" s="23"/>
      <c r="J40" s="23"/>
      <c r="K40" s="23"/>
      <c r="L40" s="23"/>
      <c r="M40" s="23"/>
      <c r="N40" s="23"/>
      <c r="O40" s="23"/>
    </row>
  </sheetData>
  <mergeCells count="11">
    <mergeCell ref="A2:O2"/>
    <mergeCell ref="A3:L3"/>
    <mergeCell ref="D4:F4"/>
    <mergeCell ref="J4:O4"/>
    <mergeCell ref="A40:B40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126</v>
      </c>
    </row>
    <row r="2" ht="36" customHeight="1" spans="1:4">
      <c r="A2" s="5" t="str">
        <f>"2025"&amp;"年部门财政拨款收支预算总表"</f>
        <v>2025年部门财政拨款收支预算总表</v>
      </c>
      <c r="B2" s="152"/>
      <c r="C2" s="152"/>
      <c r="D2" s="152"/>
    </row>
    <row r="3" ht="18.75" customHeight="1" spans="1:4">
      <c r="A3" s="7" t="str">
        <f>"单位名称："&amp;"耿马傣族佤族自治县勐撒农场社区管理委员会"</f>
        <v>单位名称：耿马傣族佤族自治县勐撒农场社区管理委员会</v>
      </c>
      <c r="B3" s="153"/>
      <c r="C3" s="15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5" t="str">
        <f>"2025"&amp;"年预算数"</f>
        <v>2025年预算数</v>
      </c>
      <c r="C5" s="31" t="s">
        <v>127</v>
      </c>
      <c r="D5" s="105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4" t="s">
        <v>128</v>
      </c>
      <c r="B7" s="23">
        <v>8908331.88</v>
      </c>
      <c r="C7" s="22" t="s">
        <v>129</v>
      </c>
      <c r="D7" s="23">
        <v>8908331.88</v>
      </c>
    </row>
    <row r="8" ht="18.75" customHeight="1" spans="1:4">
      <c r="A8" s="155" t="s">
        <v>130</v>
      </c>
      <c r="B8" s="23">
        <v>8908331.88</v>
      </c>
      <c r="C8" s="22" t="s">
        <v>131</v>
      </c>
      <c r="D8" s="23">
        <v>2252500</v>
      </c>
    </row>
    <row r="9" ht="18.75" customHeight="1" spans="1:4">
      <c r="A9" s="155" t="s">
        <v>132</v>
      </c>
      <c r="B9" s="23"/>
      <c r="C9" s="22" t="s">
        <v>133</v>
      </c>
      <c r="D9" s="23"/>
    </row>
    <row r="10" ht="18.75" customHeight="1" spans="1:4">
      <c r="A10" s="155" t="s">
        <v>134</v>
      </c>
      <c r="B10" s="23"/>
      <c r="C10" s="22" t="s">
        <v>135</v>
      </c>
      <c r="D10" s="23"/>
    </row>
    <row r="11" ht="18.75" customHeight="1" spans="1:4">
      <c r="A11" s="156" t="s">
        <v>136</v>
      </c>
      <c r="B11" s="23"/>
      <c r="C11" s="157" t="s">
        <v>137</v>
      </c>
      <c r="D11" s="23"/>
    </row>
    <row r="12" ht="18.75" customHeight="1" spans="1:4">
      <c r="A12" s="158" t="s">
        <v>130</v>
      </c>
      <c r="B12" s="23"/>
      <c r="C12" s="159" t="s">
        <v>138</v>
      </c>
      <c r="D12" s="23"/>
    </row>
    <row r="13" ht="18.75" customHeight="1" spans="1:4">
      <c r="A13" s="158" t="s">
        <v>132</v>
      </c>
      <c r="B13" s="23"/>
      <c r="C13" s="159" t="s">
        <v>139</v>
      </c>
      <c r="D13" s="23"/>
    </row>
    <row r="14" ht="18.75" customHeight="1" spans="1:4">
      <c r="A14" s="158" t="s">
        <v>134</v>
      </c>
      <c r="B14" s="23"/>
      <c r="C14" s="159" t="s">
        <v>140</v>
      </c>
      <c r="D14" s="23"/>
    </row>
    <row r="15" ht="18.75" customHeight="1" spans="1:4">
      <c r="A15" s="158" t="s">
        <v>26</v>
      </c>
      <c r="B15" s="23"/>
      <c r="C15" s="159" t="s">
        <v>141</v>
      </c>
      <c r="D15" s="23">
        <v>1299481.56</v>
      </c>
    </row>
    <row r="16" ht="18.75" customHeight="1" spans="1:4">
      <c r="A16" s="158" t="s">
        <v>26</v>
      </c>
      <c r="B16" s="23" t="s">
        <v>26</v>
      </c>
      <c r="C16" s="159" t="s">
        <v>142</v>
      </c>
      <c r="D16" s="23">
        <v>168631.54</v>
      </c>
    </row>
    <row r="17" ht="18.75" customHeight="1" spans="1:4">
      <c r="A17" s="160" t="s">
        <v>26</v>
      </c>
      <c r="B17" s="23" t="s">
        <v>26</v>
      </c>
      <c r="C17" s="159" t="s">
        <v>143</v>
      </c>
      <c r="D17" s="23">
        <v>150000</v>
      </c>
    </row>
    <row r="18" ht="18.75" customHeight="1" spans="1:4">
      <c r="A18" s="160" t="s">
        <v>26</v>
      </c>
      <c r="B18" s="23" t="s">
        <v>26</v>
      </c>
      <c r="C18" s="159" t="s">
        <v>144</v>
      </c>
      <c r="D18" s="23">
        <v>42480</v>
      </c>
    </row>
    <row r="19" ht="18.75" customHeight="1" spans="1:4">
      <c r="A19" s="161" t="s">
        <v>26</v>
      </c>
      <c r="B19" s="23" t="s">
        <v>26</v>
      </c>
      <c r="C19" s="159" t="s">
        <v>145</v>
      </c>
      <c r="D19" s="23">
        <v>4759309.66</v>
      </c>
    </row>
    <row r="20" ht="18.75" customHeight="1" spans="1:4">
      <c r="A20" s="161" t="s">
        <v>26</v>
      </c>
      <c r="B20" s="23" t="s">
        <v>26</v>
      </c>
      <c r="C20" s="159" t="s">
        <v>146</v>
      </c>
      <c r="D20" s="23"/>
    </row>
    <row r="21" ht="18.75" customHeight="1" spans="1:4">
      <c r="A21" s="161" t="s">
        <v>26</v>
      </c>
      <c r="B21" s="23" t="s">
        <v>26</v>
      </c>
      <c r="C21" s="159" t="s">
        <v>147</v>
      </c>
      <c r="D21" s="23"/>
    </row>
    <row r="22" ht="18.75" customHeight="1" spans="1:4">
      <c r="A22" s="161" t="s">
        <v>26</v>
      </c>
      <c r="B22" s="23" t="s">
        <v>26</v>
      </c>
      <c r="C22" s="159" t="s">
        <v>148</v>
      </c>
      <c r="D22" s="23"/>
    </row>
    <row r="23" ht="18.75" customHeight="1" spans="1:4">
      <c r="A23" s="161" t="s">
        <v>26</v>
      </c>
      <c r="B23" s="23" t="s">
        <v>26</v>
      </c>
      <c r="C23" s="159" t="s">
        <v>149</v>
      </c>
      <c r="D23" s="23"/>
    </row>
    <row r="24" ht="18.75" customHeight="1" spans="1:4">
      <c r="A24" s="161" t="s">
        <v>26</v>
      </c>
      <c r="B24" s="23" t="s">
        <v>26</v>
      </c>
      <c r="C24" s="159" t="s">
        <v>150</v>
      </c>
      <c r="D24" s="23"/>
    </row>
    <row r="25" ht="18.75" customHeight="1" spans="1:4">
      <c r="A25" s="161" t="s">
        <v>26</v>
      </c>
      <c r="B25" s="23" t="s">
        <v>26</v>
      </c>
      <c r="C25" s="159" t="s">
        <v>151</v>
      </c>
      <c r="D25" s="23"/>
    </row>
    <row r="26" ht="18.75" customHeight="1" spans="1:4">
      <c r="A26" s="161" t="s">
        <v>26</v>
      </c>
      <c r="B26" s="23" t="s">
        <v>26</v>
      </c>
      <c r="C26" s="159" t="s">
        <v>152</v>
      </c>
      <c r="D26" s="23">
        <v>233529.12</v>
      </c>
    </row>
    <row r="27" ht="18.75" customHeight="1" spans="1:4">
      <c r="A27" s="161" t="s">
        <v>26</v>
      </c>
      <c r="B27" s="23" t="s">
        <v>26</v>
      </c>
      <c r="C27" s="159" t="s">
        <v>153</v>
      </c>
      <c r="D27" s="23"/>
    </row>
    <row r="28" ht="18.75" customHeight="1" spans="1:4">
      <c r="A28" s="161" t="s">
        <v>26</v>
      </c>
      <c r="B28" s="23" t="s">
        <v>26</v>
      </c>
      <c r="C28" s="159" t="s">
        <v>154</v>
      </c>
      <c r="D28" s="23"/>
    </row>
    <row r="29" ht="18.75" customHeight="1" spans="1:4">
      <c r="A29" s="161" t="s">
        <v>26</v>
      </c>
      <c r="B29" s="23" t="s">
        <v>26</v>
      </c>
      <c r="C29" s="159" t="s">
        <v>155</v>
      </c>
      <c r="D29" s="23">
        <v>2400</v>
      </c>
    </row>
    <row r="30" ht="18.75" customHeight="1" spans="1:4">
      <c r="A30" s="161" t="s">
        <v>26</v>
      </c>
      <c r="B30" s="23" t="s">
        <v>26</v>
      </c>
      <c r="C30" s="159" t="s">
        <v>156</v>
      </c>
      <c r="D30" s="23"/>
    </row>
    <row r="31" ht="18.75" customHeight="1" spans="1:4">
      <c r="A31" s="162" t="s">
        <v>26</v>
      </c>
      <c r="B31" s="23" t="s">
        <v>26</v>
      </c>
      <c r="C31" s="159" t="s">
        <v>157</v>
      </c>
      <c r="D31" s="23"/>
    </row>
    <row r="32" ht="18.75" customHeight="1" spans="1:4">
      <c r="A32" s="162" t="s">
        <v>26</v>
      </c>
      <c r="B32" s="23" t="s">
        <v>26</v>
      </c>
      <c r="C32" s="159" t="s">
        <v>158</v>
      </c>
      <c r="D32" s="23"/>
    </row>
    <row r="33" ht="18.75" customHeight="1" spans="1:4">
      <c r="A33" s="162" t="s">
        <v>26</v>
      </c>
      <c r="B33" s="23" t="s">
        <v>26</v>
      </c>
      <c r="C33" s="159" t="s">
        <v>159</v>
      </c>
      <c r="D33" s="23"/>
    </row>
    <row r="34" ht="18.75" customHeight="1" spans="1:4">
      <c r="A34" s="162" t="s">
        <v>26</v>
      </c>
      <c r="B34" s="23" t="s">
        <v>26</v>
      </c>
      <c r="C34" s="159" t="s">
        <v>160</v>
      </c>
      <c r="D34" s="23"/>
    </row>
    <row r="35" ht="18.75" customHeight="1" spans="1:4">
      <c r="A35" s="55" t="s">
        <v>161</v>
      </c>
      <c r="B35" s="163">
        <v>8908331.88</v>
      </c>
      <c r="C35" s="164" t="s">
        <v>51</v>
      </c>
      <c r="D35" s="163">
        <v>8908331.88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3"/>
      <c r="F1" s="57"/>
      <c r="G1" s="39" t="s">
        <v>162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4"/>
      <c r="C2" s="144"/>
      <c r="D2" s="144"/>
      <c r="E2" s="144"/>
      <c r="F2" s="144"/>
      <c r="G2" s="144"/>
    </row>
    <row r="3" ht="18" customHeight="1" spans="1:7">
      <c r="A3" s="145" t="str">
        <f>"单位名称："&amp;"耿马傣族佤族自治县勐撒农场社区管理委员会"</f>
        <v>单位名称：耿马傣族佤族自治县勐撒农场社区管理委员会</v>
      </c>
      <c r="B3" s="29"/>
      <c r="C3" s="30"/>
      <c r="D3" s="30"/>
      <c r="E3" s="30"/>
      <c r="F3" s="100"/>
      <c r="G3" s="39" t="s">
        <v>1</v>
      </c>
    </row>
    <row r="4" ht="20.25" customHeight="1" spans="1:7">
      <c r="A4" s="146" t="s">
        <v>163</v>
      </c>
      <c r="B4" s="147"/>
      <c r="C4" s="105" t="s">
        <v>55</v>
      </c>
      <c r="D4" s="128" t="s">
        <v>75</v>
      </c>
      <c r="E4" s="13"/>
      <c r="F4" s="14"/>
      <c r="G4" s="121" t="s">
        <v>76</v>
      </c>
    </row>
    <row r="5" ht="20.25" customHeight="1" spans="1:7">
      <c r="A5" s="148" t="s">
        <v>73</v>
      </c>
      <c r="B5" s="148" t="s">
        <v>74</v>
      </c>
      <c r="C5" s="33"/>
      <c r="D5" s="66" t="s">
        <v>57</v>
      </c>
      <c r="E5" s="66" t="s">
        <v>164</v>
      </c>
      <c r="F5" s="66" t="s">
        <v>165</v>
      </c>
      <c r="G5" s="94"/>
    </row>
    <row r="6" ht="19.5" customHeight="1" spans="1:7">
      <c r="A6" s="148" t="s">
        <v>166</v>
      </c>
      <c r="B6" s="148" t="s">
        <v>167</v>
      </c>
      <c r="C6" s="148" t="s">
        <v>168</v>
      </c>
      <c r="D6" s="66">
        <v>4</v>
      </c>
      <c r="E6" s="149" t="s">
        <v>169</v>
      </c>
      <c r="F6" s="149" t="s">
        <v>170</v>
      </c>
      <c r="G6" s="148" t="s">
        <v>171</v>
      </c>
    </row>
    <row r="7" ht="18" customHeight="1" spans="1:7">
      <c r="A7" s="34" t="s">
        <v>84</v>
      </c>
      <c r="B7" s="34" t="s">
        <v>85</v>
      </c>
      <c r="C7" s="23">
        <v>2252500</v>
      </c>
      <c r="D7" s="23">
        <v>52500</v>
      </c>
      <c r="E7" s="23">
        <v>45000</v>
      </c>
      <c r="F7" s="23">
        <v>7500</v>
      </c>
      <c r="G7" s="23">
        <v>2200000</v>
      </c>
    </row>
    <row r="8" ht="18" customHeight="1" spans="1:7">
      <c r="A8" s="116" t="s">
        <v>86</v>
      </c>
      <c r="B8" s="116" t="s">
        <v>172</v>
      </c>
      <c r="C8" s="23">
        <v>16500</v>
      </c>
      <c r="D8" s="23">
        <v>16500</v>
      </c>
      <c r="E8" s="23">
        <v>9000</v>
      </c>
      <c r="F8" s="23">
        <v>7500</v>
      </c>
      <c r="G8" s="23"/>
    </row>
    <row r="9" ht="18" customHeight="1" spans="1:7">
      <c r="A9" s="117" t="s">
        <v>87</v>
      </c>
      <c r="B9" s="117" t="s">
        <v>173</v>
      </c>
      <c r="C9" s="23">
        <v>16500</v>
      </c>
      <c r="D9" s="23">
        <v>16500</v>
      </c>
      <c r="E9" s="23">
        <v>9000</v>
      </c>
      <c r="F9" s="23">
        <v>7500</v>
      </c>
      <c r="G9" s="23"/>
    </row>
    <row r="10" ht="18" customHeight="1" spans="1:7">
      <c r="A10" s="116" t="s">
        <v>88</v>
      </c>
      <c r="B10" s="116" t="s">
        <v>174</v>
      </c>
      <c r="C10" s="23">
        <v>36000</v>
      </c>
      <c r="D10" s="23">
        <v>36000</v>
      </c>
      <c r="E10" s="23">
        <v>36000</v>
      </c>
      <c r="F10" s="23"/>
      <c r="G10" s="23"/>
    </row>
    <row r="11" ht="18" customHeight="1" spans="1:7">
      <c r="A11" s="117" t="s">
        <v>89</v>
      </c>
      <c r="B11" s="117" t="s">
        <v>173</v>
      </c>
      <c r="C11" s="23">
        <v>36000</v>
      </c>
      <c r="D11" s="23">
        <v>36000</v>
      </c>
      <c r="E11" s="23">
        <v>36000</v>
      </c>
      <c r="F11" s="23"/>
      <c r="G11" s="23"/>
    </row>
    <row r="12" ht="18" customHeight="1" spans="1:7">
      <c r="A12" s="116" t="s">
        <v>90</v>
      </c>
      <c r="B12" s="116" t="s">
        <v>175</v>
      </c>
      <c r="C12" s="23">
        <v>2200000</v>
      </c>
      <c r="D12" s="23"/>
      <c r="E12" s="23"/>
      <c r="F12" s="23"/>
      <c r="G12" s="23">
        <v>2200000</v>
      </c>
    </row>
    <row r="13" ht="18" customHeight="1" spans="1:7">
      <c r="A13" s="117" t="s">
        <v>91</v>
      </c>
      <c r="B13" s="117" t="s">
        <v>175</v>
      </c>
      <c r="C13" s="23">
        <v>2200000</v>
      </c>
      <c r="D13" s="23"/>
      <c r="E13" s="23"/>
      <c r="F13" s="23"/>
      <c r="G13" s="23">
        <v>2200000</v>
      </c>
    </row>
    <row r="14" ht="18" customHeight="1" spans="1:7">
      <c r="A14" s="34" t="s">
        <v>92</v>
      </c>
      <c r="B14" s="34" t="s">
        <v>93</v>
      </c>
      <c r="C14" s="23">
        <v>1299481.56</v>
      </c>
      <c r="D14" s="23">
        <v>1299481.56</v>
      </c>
      <c r="E14" s="23">
        <v>1299481.56</v>
      </c>
      <c r="F14" s="23"/>
      <c r="G14" s="23"/>
    </row>
    <row r="15" ht="18" customHeight="1" spans="1:7">
      <c r="A15" s="116" t="s">
        <v>94</v>
      </c>
      <c r="B15" s="116" t="s">
        <v>176</v>
      </c>
      <c r="C15" s="23">
        <v>1299481.56</v>
      </c>
      <c r="D15" s="23">
        <v>1299481.56</v>
      </c>
      <c r="E15" s="23">
        <v>1299481.56</v>
      </c>
      <c r="F15" s="23"/>
      <c r="G15" s="23"/>
    </row>
    <row r="16" ht="18" customHeight="1" spans="1:7">
      <c r="A16" s="117" t="s">
        <v>95</v>
      </c>
      <c r="B16" s="117" t="s">
        <v>177</v>
      </c>
      <c r="C16" s="23">
        <v>988109.4</v>
      </c>
      <c r="D16" s="23">
        <v>988109.4</v>
      </c>
      <c r="E16" s="23">
        <v>988109.4</v>
      </c>
      <c r="F16" s="23"/>
      <c r="G16" s="23"/>
    </row>
    <row r="17" ht="18" customHeight="1" spans="1:7">
      <c r="A17" s="117" t="s">
        <v>96</v>
      </c>
      <c r="B17" s="117" t="s">
        <v>178</v>
      </c>
      <c r="C17" s="23">
        <v>311372.16</v>
      </c>
      <c r="D17" s="23">
        <v>311372.16</v>
      </c>
      <c r="E17" s="23">
        <v>311372.16</v>
      </c>
      <c r="F17" s="23"/>
      <c r="G17" s="23"/>
    </row>
    <row r="18" ht="18" customHeight="1" spans="1:7">
      <c r="A18" s="34" t="s">
        <v>97</v>
      </c>
      <c r="B18" s="34" t="s">
        <v>98</v>
      </c>
      <c r="C18" s="23">
        <v>168631.54</v>
      </c>
      <c r="D18" s="23">
        <v>168631.54</v>
      </c>
      <c r="E18" s="23">
        <v>168631.54</v>
      </c>
      <c r="F18" s="23"/>
      <c r="G18" s="23"/>
    </row>
    <row r="19" ht="18" customHeight="1" spans="1:7">
      <c r="A19" s="116" t="s">
        <v>99</v>
      </c>
      <c r="B19" s="116" t="s">
        <v>179</v>
      </c>
      <c r="C19" s="23">
        <v>11520</v>
      </c>
      <c r="D19" s="23">
        <v>11520</v>
      </c>
      <c r="E19" s="23">
        <v>11520</v>
      </c>
      <c r="F19" s="23"/>
      <c r="G19" s="23"/>
    </row>
    <row r="20" ht="18" customHeight="1" spans="1:7">
      <c r="A20" s="117" t="s">
        <v>100</v>
      </c>
      <c r="B20" s="117" t="s">
        <v>180</v>
      </c>
      <c r="C20" s="23">
        <v>11520</v>
      </c>
      <c r="D20" s="23">
        <v>11520</v>
      </c>
      <c r="E20" s="23">
        <v>11520</v>
      </c>
      <c r="F20" s="23"/>
      <c r="G20" s="23"/>
    </row>
    <row r="21" ht="18" customHeight="1" spans="1:7">
      <c r="A21" s="116" t="s">
        <v>101</v>
      </c>
      <c r="B21" s="116" t="s">
        <v>181</v>
      </c>
      <c r="C21" s="23">
        <v>157111.54</v>
      </c>
      <c r="D21" s="23">
        <v>157111.54</v>
      </c>
      <c r="E21" s="23">
        <v>157111.54</v>
      </c>
      <c r="F21" s="23"/>
      <c r="G21" s="23"/>
    </row>
    <row r="22" ht="18" customHeight="1" spans="1:7">
      <c r="A22" s="117" t="s">
        <v>102</v>
      </c>
      <c r="B22" s="117" t="s">
        <v>182</v>
      </c>
      <c r="C22" s="23">
        <v>22954.58</v>
      </c>
      <c r="D22" s="23">
        <v>22954.58</v>
      </c>
      <c r="E22" s="23">
        <v>22954.58</v>
      </c>
      <c r="F22" s="23"/>
      <c r="G22" s="23"/>
    </row>
    <row r="23" ht="18" customHeight="1" spans="1:7">
      <c r="A23" s="117" t="s">
        <v>103</v>
      </c>
      <c r="B23" s="117" t="s">
        <v>183</v>
      </c>
      <c r="C23" s="23">
        <v>115216.81</v>
      </c>
      <c r="D23" s="23">
        <v>115216.81</v>
      </c>
      <c r="E23" s="23">
        <v>115216.81</v>
      </c>
      <c r="F23" s="23"/>
      <c r="G23" s="23"/>
    </row>
    <row r="24" ht="18" customHeight="1" spans="1:7">
      <c r="A24" s="117" t="s">
        <v>104</v>
      </c>
      <c r="B24" s="117" t="s">
        <v>184</v>
      </c>
      <c r="C24" s="23">
        <v>18940.15</v>
      </c>
      <c r="D24" s="23">
        <v>18940.15</v>
      </c>
      <c r="E24" s="23">
        <v>18940.15</v>
      </c>
      <c r="F24" s="23"/>
      <c r="G24" s="23"/>
    </row>
    <row r="25" ht="18" customHeight="1" spans="1:7">
      <c r="A25" s="34" t="s">
        <v>105</v>
      </c>
      <c r="B25" s="34" t="s">
        <v>106</v>
      </c>
      <c r="C25" s="23">
        <v>150000</v>
      </c>
      <c r="D25" s="23"/>
      <c r="E25" s="23"/>
      <c r="F25" s="23"/>
      <c r="G25" s="23">
        <v>150000</v>
      </c>
    </row>
    <row r="26" ht="18" customHeight="1" spans="1:7">
      <c r="A26" s="116" t="s">
        <v>107</v>
      </c>
      <c r="B26" s="116" t="s">
        <v>185</v>
      </c>
      <c r="C26" s="23">
        <v>150000</v>
      </c>
      <c r="D26" s="23"/>
      <c r="E26" s="23"/>
      <c r="F26" s="23"/>
      <c r="G26" s="23">
        <v>150000</v>
      </c>
    </row>
    <row r="27" ht="18" customHeight="1" spans="1:7">
      <c r="A27" s="117" t="s">
        <v>108</v>
      </c>
      <c r="B27" s="117" t="s">
        <v>186</v>
      </c>
      <c r="C27" s="23">
        <v>150000</v>
      </c>
      <c r="D27" s="23"/>
      <c r="E27" s="23"/>
      <c r="F27" s="23"/>
      <c r="G27" s="23">
        <v>150000</v>
      </c>
    </row>
    <row r="28" ht="18" customHeight="1" spans="1:7">
      <c r="A28" s="34" t="s">
        <v>109</v>
      </c>
      <c r="B28" s="34" t="s">
        <v>110</v>
      </c>
      <c r="C28" s="23">
        <v>42480</v>
      </c>
      <c r="D28" s="23">
        <v>42480</v>
      </c>
      <c r="E28" s="23">
        <v>42480</v>
      </c>
      <c r="F28" s="23"/>
      <c r="G28" s="23"/>
    </row>
    <row r="29" ht="18" customHeight="1" spans="1:7">
      <c r="A29" s="116" t="s">
        <v>111</v>
      </c>
      <c r="B29" s="116" t="s">
        <v>187</v>
      </c>
      <c r="C29" s="23">
        <v>42480</v>
      </c>
      <c r="D29" s="23">
        <v>42480</v>
      </c>
      <c r="E29" s="23">
        <v>42480</v>
      </c>
      <c r="F29" s="23"/>
      <c r="G29" s="23"/>
    </row>
    <row r="30" ht="18" customHeight="1" spans="1:7">
      <c r="A30" s="117" t="s">
        <v>112</v>
      </c>
      <c r="B30" s="117" t="s">
        <v>187</v>
      </c>
      <c r="C30" s="23">
        <v>42480</v>
      </c>
      <c r="D30" s="23">
        <v>42480</v>
      </c>
      <c r="E30" s="23">
        <v>42480</v>
      </c>
      <c r="F30" s="23"/>
      <c r="G30" s="23"/>
    </row>
    <row r="31" ht="18" customHeight="1" spans="1:7">
      <c r="A31" s="34" t="s">
        <v>113</v>
      </c>
      <c r="B31" s="34" t="s">
        <v>114</v>
      </c>
      <c r="C31" s="23">
        <v>4759309.66</v>
      </c>
      <c r="D31" s="23">
        <v>4743709.66</v>
      </c>
      <c r="E31" s="23">
        <v>4282104.2</v>
      </c>
      <c r="F31" s="23">
        <v>461605.46</v>
      </c>
      <c r="G31" s="23">
        <v>15600</v>
      </c>
    </row>
    <row r="32" ht="18" customHeight="1" spans="1:7">
      <c r="A32" s="116" t="s">
        <v>115</v>
      </c>
      <c r="B32" s="116" t="s">
        <v>188</v>
      </c>
      <c r="C32" s="23">
        <v>4759309.66</v>
      </c>
      <c r="D32" s="23">
        <v>4743709.66</v>
      </c>
      <c r="E32" s="23">
        <v>4282104.2</v>
      </c>
      <c r="F32" s="23">
        <v>461605.46</v>
      </c>
      <c r="G32" s="23">
        <v>15600</v>
      </c>
    </row>
    <row r="33" ht="18" customHeight="1" spans="1:7">
      <c r="A33" s="117" t="s">
        <v>116</v>
      </c>
      <c r="B33" s="117" t="s">
        <v>189</v>
      </c>
      <c r="C33" s="23">
        <v>4759309.66</v>
      </c>
      <c r="D33" s="23">
        <v>4743709.66</v>
      </c>
      <c r="E33" s="23">
        <v>4282104.2</v>
      </c>
      <c r="F33" s="23">
        <v>461605.46</v>
      </c>
      <c r="G33" s="23">
        <v>15600</v>
      </c>
    </row>
    <row r="34" ht="18" customHeight="1" spans="1:7">
      <c r="A34" s="34" t="s">
        <v>117</v>
      </c>
      <c r="B34" s="34" t="s">
        <v>118</v>
      </c>
      <c r="C34" s="23">
        <v>233529.12</v>
      </c>
      <c r="D34" s="23">
        <v>233529.12</v>
      </c>
      <c r="E34" s="23">
        <v>233529.12</v>
      </c>
      <c r="F34" s="23"/>
      <c r="G34" s="23"/>
    </row>
    <row r="35" ht="18" customHeight="1" spans="1:7">
      <c r="A35" s="116" t="s">
        <v>119</v>
      </c>
      <c r="B35" s="116" t="s">
        <v>190</v>
      </c>
      <c r="C35" s="23">
        <v>233529.12</v>
      </c>
      <c r="D35" s="23">
        <v>233529.12</v>
      </c>
      <c r="E35" s="23">
        <v>233529.12</v>
      </c>
      <c r="F35" s="23"/>
      <c r="G35" s="23"/>
    </row>
    <row r="36" ht="18" customHeight="1" spans="1:7">
      <c r="A36" s="117" t="s">
        <v>120</v>
      </c>
      <c r="B36" s="117" t="s">
        <v>191</v>
      </c>
      <c r="C36" s="23">
        <v>233529.12</v>
      </c>
      <c r="D36" s="23">
        <v>233529.12</v>
      </c>
      <c r="E36" s="23">
        <v>233529.12</v>
      </c>
      <c r="F36" s="23"/>
      <c r="G36" s="23"/>
    </row>
    <row r="37" ht="18" customHeight="1" spans="1:7">
      <c r="A37" s="34" t="s">
        <v>121</v>
      </c>
      <c r="B37" s="34" t="s">
        <v>122</v>
      </c>
      <c r="C37" s="23">
        <v>2400</v>
      </c>
      <c r="D37" s="23">
        <v>2400</v>
      </c>
      <c r="E37" s="23">
        <v>2400</v>
      </c>
      <c r="F37" s="23"/>
      <c r="G37" s="23"/>
    </row>
    <row r="38" ht="18" customHeight="1" spans="1:7">
      <c r="A38" s="116" t="s">
        <v>123</v>
      </c>
      <c r="B38" s="116" t="s">
        <v>192</v>
      </c>
      <c r="C38" s="23">
        <v>2400</v>
      </c>
      <c r="D38" s="23">
        <v>2400</v>
      </c>
      <c r="E38" s="23">
        <v>2400</v>
      </c>
      <c r="F38" s="23"/>
      <c r="G38" s="23"/>
    </row>
    <row r="39" ht="18" customHeight="1" spans="1:7">
      <c r="A39" s="117" t="s">
        <v>124</v>
      </c>
      <c r="B39" s="117" t="s">
        <v>173</v>
      </c>
      <c r="C39" s="23">
        <v>2400</v>
      </c>
      <c r="D39" s="23">
        <v>2400</v>
      </c>
      <c r="E39" s="23">
        <v>2400</v>
      </c>
      <c r="F39" s="23"/>
      <c r="G39" s="23"/>
    </row>
    <row r="40" ht="18" customHeight="1" spans="1:7">
      <c r="A40" s="150" t="s">
        <v>125</v>
      </c>
      <c r="B40" s="151" t="s">
        <v>125</v>
      </c>
      <c r="C40" s="23">
        <v>8908331.88</v>
      </c>
      <c r="D40" s="23">
        <v>6542731.88</v>
      </c>
      <c r="E40" s="23">
        <v>6073626.42</v>
      </c>
      <c r="F40" s="23">
        <v>469105.46</v>
      </c>
      <c r="G40" s="23">
        <v>2365600</v>
      </c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9.14285714285714" defaultRowHeight="14.25" customHeight="1" outlineLevelRow="6" outlineLevelCol="5"/>
  <cols>
    <col min="1" max="1" width="23.5714285714286" customWidth="1"/>
    <col min="2" max="6" width="22.847619047619" customWidth="1"/>
  </cols>
  <sheetData>
    <row r="1" ht="15" customHeight="1" spans="1:6">
      <c r="A1" s="137"/>
      <c r="B1" s="138"/>
      <c r="C1" s="62"/>
      <c r="F1" s="87" t="s">
        <v>193</v>
      </c>
    </row>
    <row r="2" ht="39" customHeight="1" spans="1:6">
      <c r="A2" s="126" t="str">
        <f>"2025"&amp;"年一般公共预算“三公”经费支出预算表"</f>
        <v>2025年一般公共预算“三公”经费支出预算表</v>
      </c>
      <c r="B2" s="51"/>
      <c r="C2" s="51"/>
      <c r="D2" s="51"/>
      <c r="E2" s="51"/>
      <c r="F2" s="51"/>
    </row>
    <row r="3" ht="18.75" customHeight="1" spans="1:6">
      <c r="A3" s="41" t="str">
        <f>"单位名称："&amp;"耿马傣族佤族自治县勐撒农场社区管理委员会"</f>
        <v>单位名称：耿马傣族佤族自治县勐撒农场社区管理委员会</v>
      </c>
      <c r="B3" s="138"/>
      <c r="C3" s="62"/>
      <c r="D3" s="30"/>
      <c r="F3" s="87" t="s">
        <v>194</v>
      </c>
    </row>
    <row r="4" ht="18.75" customHeight="1" spans="1:6">
      <c r="A4" s="10" t="s">
        <v>195</v>
      </c>
      <c r="B4" s="31" t="s">
        <v>196</v>
      </c>
      <c r="C4" s="12" t="s">
        <v>197</v>
      </c>
      <c r="D4" s="13"/>
      <c r="E4" s="14"/>
      <c r="F4" s="31" t="s">
        <v>198</v>
      </c>
    </row>
    <row r="5" ht="18.75" customHeight="1" spans="1:6">
      <c r="A5" s="17"/>
      <c r="B5" s="33"/>
      <c r="C5" s="66" t="s">
        <v>57</v>
      </c>
      <c r="D5" s="66" t="s">
        <v>199</v>
      </c>
      <c r="E5" s="66" t="s">
        <v>200</v>
      </c>
      <c r="F5" s="33"/>
    </row>
    <row r="6" ht="18.75" customHeight="1" spans="1:6">
      <c r="A6" s="139">
        <v>1</v>
      </c>
      <c r="B6" s="140">
        <v>2</v>
      </c>
      <c r="C6" s="141">
        <v>3</v>
      </c>
      <c r="D6" s="141">
        <v>4</v>
      </c>
      <c r="E6" s="141">
        <v>5</v>
      </c>
      <c r="F6" s="140">
        <v>6</v>
      </c>
    </row>
    <row r="7" ht="18.75" customHeight="1" spans="1:6">
      <c r="A7" s="142">
        <v>66386</v>
      </c>
      <c r="B7" s="142"/>
      <c r="C7" s="142">
        <v>40000</v>
      </c>
      <c r="D7" s="142"/>
      <c r="E7" s="142">
        <v>40000</v>
      </c>
      <c r="F7" s="142">
        <v>26386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0"/>
  <sheetViews>
    <sheetView showZeros="0" topLeftCell="L1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30"/>
      <c r="O1" s="30"/>
      <c r="P1" s="30"/>
      <c r="Q1" s="67"/>
      <c r="U1" s="124"/>
      <c r="W1" s="38" t="s">
        <v>201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"单位名称："&amp;"耿马傣族佤族自治县勐撒农场社区管理委员会"</f>
        <v>单位名称：耿马傣族佤族自治县勐撒农场社区管理委员会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194</v>
      </c>
    </row>
    <row r="4" ht="18" customHeight="1" spans="1:23">
      <c r="A4" s="10" t="s">
        <v>202</v>
      </c>
      <c r="B4" s="10" t="s">
        <v>203</v>
      </c>
      <c r="C4" s="10" t="s">
        <v>204</v>
      </c>
      <c r="D4" s="10" t="s">
        <v>205</v>
      </c>
      <c r="E4" s="10" t="s">
        <v>206</v>
      </c>
      <c r="F4" s="10" t="s">
        <v>207</v>
      </c>
      <c r="G4" s="10" t="s">
        <v>208</v>
      </c>
      <c r="H4" s="128" t="s">
        <v>209</v>
      </c>
      <c r="I4" s="64" t="s">
        <v>209</v>
      </c>
      <c r="J4" s="64"/>
      <c r="K4" s="64"/>
      <c r="L4" s="64"/>
      <c r="M4" s="64"/>
      <c r="N4" s="13"/>
      <c r="O4" s="13"/>
      <c r="P4" s="13"/>
      <c r="Q4" s="74" t="s">
        <v>61</v>
      </c>
      <c r="R4" s="64" t="s">
        <v>78</v>
      </c>
      <c r="S4" s="64"/>
      <c r="T4" s="64"/>
      <c r="U4" s="64"/>
      <c r="V4" s="64"/>
      <c r="W4" s="132"/>
    </row>
    <row r="5" ht="18" customHeight="1" spans="1:23">
      <c r="A5" s="15"/>
      <c r="B5" s="123"/>
      <c r="C5" s="15"/>
      <c r="D5" s="15"/>
      <c r="E5" s="15"/>
      <c r="F5" s="15"/>
      <c r="G5" s="15"/>
      <c r="H5" s="105" t="s">
        <v>210</v>
      </c>
      <c r="I5" s="128" t="s">
        <v>58</v>
      </c>
      <c r="J5" s="64"/>
      <c r="K5" s="64"/>
      <c r="L5" s="64"/>
      <c r="M5" s="132"/>
      <c r="N5" s="12" t="s">
        <v>211</v>
      </c>
      <c r="O5" s="13"/>
      <c r="P5" s="14"/>
      <c r="Q5" s="10" t="s">
        <v>61</v>
      </c>
      <c r="R5" s="128" t="s">
        <v>78</v>
      </c>
      <c r="S5" s="74" t="s">
        <v>64</v>
      </c>
      <c r="T5" s="64" t="s">
        <v>78</v>
      </c>
      <c r="U5" s="74" t="s">
        <v>66</v>
      </c>
      <c r="V5" s="74" t="s">
        <v>67</v>
      </c>
      <c r="W5" s="134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3" t="s">
        <v>212</v>
      </c>
      <c r="J6" s="10" t="s">
        <v>213</v>
      </c>
      <c r="K6" s="10" t="s">
        <v>214</v>
      </c>
      <c r="L6" s="10" t="s">
        <v>215</v>
      </c>
      <c r="M6" s="10" t="s">
        <v>216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217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218</v>
      </c>
      <c r="K7" s="17" t="s">
        <v>214</v>
      </c>
      <c r="L7" s="17" t="s">
        <v>215</v>
      </c>
      <c r="M7" s="17" t="s">
        <v>216</v>
      </c>
      <c r="N7" s="17" t="s">
        <v>214</v>
      </c>
      <c r="O7" s="17" t="s">
        <v>215</v>
      </c>
      <c r="P7" s="17" t="s">
        <v>216</v>
      </c>
      <c r="Q7" s="17" t="s">
        <v>61</v>
      </c>
      <c r="R7" s="17" t="s">
        <v>57</v>
      </c>
      <c r="S7" s="17" t="s">
        <v>64</v>
      </c>
      <c r="T7" s="17" t="s">
        <v>217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70</v>
      </c>
      <c r="B9" s="130"/>
      <c r="C9" s="130"/>
      <c r="D9" s="130"/>
      <c r="E9" s="130"/>
      <c r="F9" s="130"/>
      <c r="G9" s="130"/>
      <c r="H9" s="23">
        <v>6542731.88</v>
      </c>
      <c r="I9" s="23">
        <v>6542731.88</v>
      </c>
      <c r="J9" s="23"/>
      <c r="K9" s="23"/>
      <c r="L9" s="23">
        <v>6542731.88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 t="s">
        <v>70</v>
      </c>
      <c r="B10" s="21"/>
      <c r="C10" s="21"/>
      <c r="D10" s="21"/>
      <c r="E10" s="21"/>
      <c r="F10" s="21"/>
      <c r="G10" s="21"/>
      <c r="H10" s="23">
        <v>6542731.88</v>
      </c>
      <c r="I10" s="23">
        <v>6542731.88</v>
      </c>
      <c r="J10" s="23"/>
      <c r="K10" s="23"/>
      <c r="L10" s="23">
        <v>6542731.88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1" t="s">
        <v>70</v>
      </c>
      <c r="B11" s="21" t="s">
        <v>219</v>
      </c>
      <c r="C11" s="21" t="s">
        <v>220</v>
      </c>
      <c r="D11" s="21" t="s">
        <v>116</v>
      </c>
      <c r="E11" s="21" t="s">
        <v>189</v>
      </c>
      <c r="F11" s="21" t="s">
        <v>221</v>
      </c>
      <c r="G11" s="21" t="s">
        <v>222</v>
      </c>
      <c r="H11" s="23">
        <v>122436</v>
      </c>
      <c r="I11" s="23">
        <v>122436</v>
      </c>
      <c r="J11" s="23"/>
      <c r="K11" s="23"/>
      <c r="L11" s="23">
        <v>122436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1" t="s">
        <v>70</v>
      </c>
      <c r="B12" s="21" t="s">
        <v>223</v>
      </c>
      <c r="C12" s="21" t="s">
        <v>224</v>
      </c>
      <c r="D12" s="21" t="s">
        <v>116</v>
      </c>
      <c r="E12" s="21" t="s">
        <v>189</v>
      </c>
      <c r="F12" s="21" t="s">
        <v>221</v>
      </c>
      <c r="G12" s="21" t="s">
        <v>222</v>
      </c>
      <c r="H12" s="23">
        <v>743904</v>
      </c>
      <c r="I12" s="23">
        <v>743904</v>
      </c>
      <c r="J12" s="23"/>
      <c r="K12" s="23"/>
      <c r="L12" s="23">
        <v>743904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1" t="s">
        <v>70</v>
      </c>
      <c r="B13" s="21" t="s">
        <v>219</v>
      </c>
      <c r="C13" s="21" t="s">
        <v>220</v>
      </c>
      <c r="D13" s="21" t="s">
        <v>116</v>
      </c>
      <c r="E13" s="21" t="s">
        <v>189</v>
      </c>
      <c r="F13" s="21" t="s">
        <v>225</v>
      </c>
      <c r="G13" s="21" t="s">
        <v>226</v>
      </c>
      <c r="H13" s="23">
        <v>35100</v>
      </c>
      <c r="I13" s="23">
        <v>35100</v>
      </c>
      <c r="J13" s="23"/>
      <c r="K13" s="23"/>
      <c r="L13" s="23">
        <v>35100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1" t="s">
        <v>70</v>
      </c>
      <c r="B14" s="21" t="s">
        <v>227</v>
      </c>
      <c r="C14" s="21" t="s">
        <v>228</v>
      </c>
      <c r="D14" s="21" t="s">
        <v>116</v>
      </c>
      <c r="E14" s="21" t="s">
        <v>189</v>
      </c>
      <c r="F14" s="21" t="s">
        <v>225</v>
      </c>
      <c r="G14" s="21" t="s">
        <v>226</v>
      </c>
      <c r="H14" s="23">
        <v>18000</v>
      </c>
      <c r="I14" s="23">
        <v>18000</v>
      </c>
      <c r="J14" s="23"/>
      <c r="K14" s="23"/>
      <c r="L14" s="23">
        <v>18000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1" t="s">
        <v>70</v>
      </c>
      <c r="B15" s="21" t="s">
        <v>219</v>
      </c>
      <c r="C15" s="21" t="s">
        <v>220</v>
      </c>
      <c r="D15" s="21" t="s">
        <v>116</v>
      </c>
      <c r="E15" s="21" t="s">
        <v>189</v>
      </c>
      <c r="F15" s="21" t="s">
        <v>225</v>
      </c>
      <c r="G15" s="21" t="s">
        <v>226</v>
      </c>
      <c r="H15" s="23">
        <v>143448</v>
      </c>
      <c r="I15" s="23">
        <v>143448</v>
      </c>
      <c r="J15" s="23"/>
      <c r="K15" s="23"/>
      <c r="L15" s="23">
        <v>143448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1" t="s">
        <v>70</v>
      </c>
      <c r="B16" s="21" t="s">
        <v>223</v>
      </c>
      <c r="C16" s="21" t="s">
        <v>224</v>
      </c>
      <c r="D16" s="21" t="s">
        <v>116</v>
      </c>
      <c r="E16" s="21" t="s">
        <v>189</v>
      </c>
      <c r="F16" s="21" t="s">
        <v>225</v>
      </c>
      <c r="G16" s="21" t="s">
        <v>226</v>
      </c>
      <c r="H16" s="23">
        <v>179220</v>
      </c>
      <c r="I16" s="23">
        <v>179220</v>
      </c>
      <c r="J16" s="23"/>
      <c r="K16" s="23"/>
      <c r="L16" s="23">
        <v>179220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1" t="s">
        <v>70</v>
      </c>
      <c r="B17" s="21" t="s">
        <v>229</v>
      </c>
      <c r="C17" s="21" t="s">
        <v>230</v>
      </c>
      <c r="D17" s="21" t="s">
        <v>116</v>
      </c>
      <c r="E17" s="21" t="s">
        <v>189</v>
      </c>
      <c r="F17" s="21" t="s">
        <v>225</v>
      </c>
      <c r="G17" s="21" t="s">
        <v>226</v>
      </c>
      <c r="H17" s="23">
        <v>108000</v>
      </c>
      <c r="I17" s="23">
        <v>108000</v>
      </c>
      <c r="J17" s="23"/>
      <c r="K17" s="23"/>
      <c r="L17" s="23">
        <v>108000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1" t="s">
        <v>70</v>
      </c>
      <c r="B18" s="21" t="s">
        <v>219</v>
      </c>
      <c r="C18" s="21" t="s">
        <v>220</v>
      </c>
      <c r="D18" s="21" t="s">
        <v>116</v>
      </c>
      <c r="E18" s="21" t="s">
        <v>189</v>
      </c>
      <c r="F18" s="21" t="s">
        <v>231</v>
      </c>
      <c r="G18" s="21" t="s">
        <v>232</v>
      </c>
      <c r="H18" s="23">
        <v>10203</v>
      </c>
      <c r="I18" s="23">
        <v>10203</v>
      </c>
      <c r="J18" s="23"/>
      <c r="K18" s="23"/>
      <c r="L18" s="23">
        <v>10203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1" t="s">
        <v>70</v>
      </c>
      <c r="B19" s="21" t="s">
        <v>233</v>
      </c>
      <c r="C19" s="21" t="s">
        <v>234</v>
      </c>
      <c r="D19" s="21" t="s">
        <v>116</v>
      </c>
      <c r="E19" s="21" t="s">
        <v>189</v>
      </c>
      <c r="F19" s="21" t="s">
        <v>231</v>
      </c>
      <c r="G19" s="21" t="s">
        <v>232</v>
      </c>
      <c r="H19" s="23">
        <v>57420</v>
      </c>
      <c r="I19" s="23">
        <v>57420</v>
      </c>
      <c r="J19" s="23"/>
      <c r="K19" s="23"/>
      <c r="L19" s="23">
        <v>57420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1" t="s">
        <v>70</v>
      </c>
      <c r="B20" s="21" t="s">
        <v>235</v>
      </c>
      <c r="C20" s="21" t="s">
        <v>236</v>
      </c>
      <c r="D20" s="21" t="s">
        <v>116</v>
      </c>
      <c r="E20" s="21" t="s">
        <v>189</v>
      </c>
      <c r="F20" s="21" t="s">
        <v>237</v>
      </c>
      <c r="G20" s="21" t="s">
        <v>238</v>
      </c>
      <c r="H20" s="23">
        <v>505668</v>
      </c>
      <c r="I20" s="23">
        <v>505668</v>
      </c>
      <c r="J20" s="23"/>
      <c r="K20" s="23"/>
      <c r="L20" s="23">
        <v>505668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1" t="s">
        <v>70</v>
      </c>
      <c r="B21" s="21" t="s">
        <v>239</v>
      </c>
      <c r="C21" s="21" t="s">
        <v>240</v>
      </c>
      <c r="D21" s="21" t="s">
        <v>116</v>
      </c>
      <c r="E21" s="21" t="s">
        <v>189</v>
      </c>
      <c r="F21" s="21" t="s">
        <v>237</v>
      </c>
      <c r="G21" s="21" t="s">
        <v>238</v>
      </c>
      <c r="H21" s="23">
        <v>324000</v>
      </c>
      <c r="I21" s="23">
        <v>324000</v>
      </c>
      <c r="J21" s="23"/>
      <c r="K21" s="23"/>
      <c r="L21" s="23">
        <v>324000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1" t="s">
        <v>70</v>
      </c>
      <c r="B22" s="21" t="s">
        <v>241</v>
      </c>
      <c r="C22" s="21" t="s">
        <v>242</v>
      </c>
      <c r="D22" s="21" t="s">
        <v>116</v>
      </c>
      <c r="E22" s="21" t="s">
        <v>189</v>
      </c>
      <c r="F22" s="21" t="s">
        <v>237</v>
      </c>
      <c r="G22" s="21" t="s">
        <v>238</v>
      </c>
      <c r="H22" s="23">
        <v>229980</v>
      </c>
      <c r="I22" s="23">
        <v>229980</v>
      </c>
      <c r="J22" s="23"/>
      <c r="K22" s="23"/>
      <c r="L22" s="23">
        <v>229980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1" t="s">
        <v>70</v>
      </c>
      <c r="B23" s="21" t="s">
        <v>243</v>
      </c>
      <c r="C23" s="21" t="s">
        <v>244</v>
      </c>
      <c r="D23" s="21" t="s">
        <v>96</v>
      </c>
      <c r="E23" s="21" t="s">
        <v>178</v>
      </c>
      <c r="F23" s="21" t="s">
        <v>245</v>
      </c>
      <c r="G23" s="21" t="s">
        <v>246</v>
      </c>
      <c r="H23" s="23">
        <v>311372.16</v>
      </c>
      <c r="I23" s="23">
        <v>311372.16</v>
      </c>
      <c r="J23" s="23"/>
      <c r="K23" s="23"/>
      <c r="L23" s="23">
        <v>311372.16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1" t="s">
        <v>70</v>
      </c>
      <c r="B24" s="21" t="s">
        <v>243</v>
      </c>
      <c r="C24" s="21" t="s">
        <v>244</v>
      </c>
      <c r="D24" s="21" t="s">
        <v>247</v>
      </c>
      <c r="E24" s="21" t="s">
        <v>248</v>
      </c>
      <c r="F24" s="21" t="s">
        <v>249</v>
      </c>
      <c r="G24" s="21" t="s">
        <v>250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1" t="s">
        <v>70</v>
      </c>
      <c r="B25" s="21" t="s">
        <v>243</v>
      </c>
      <c r="C25" s="21" t="s">
        <v>244</v>
      </c>
      <c r="D25" s="21" t="s">
        <v>102</v>
      </c>
      <c r="E25" s="21" t="s">
        <v>182</v>
      </c>
      <c r="F25" s="21" t="s">
        <v>251</v>
      </c>
      <c r="G25" s="21" t="s">
        <v>252</v>
      </c>
      <c r="H25" s="23">
        <v>22954.58</v>
      </c>
      <c r="I25" s="23">
        <v>22954.58</v>
      </c>
      <c r="J25" s="23"/>
      <c r="K25" s="23"/>
      <c r="L25" s="23">
        <v>22954.58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1" t="s">
        <v>70</v>
      </c>
      <c r="B26" s="21" t="s">
        <v>243</v>
      </c>
      <c r="C26" s="21" t="s">
        <v>244</v>
      </c>
      <c r="D26" s="21" t="s">
        <v>103</v>
      </c>
      <c r="E26" s="21" t="s">
        <v>183</v>
      </c>
      <c r="F26" s="21" t="s">
        <v>251</v>
      </c>
      <c r="G26" s="21" t="s">
        <v>252</v>
      </c>
      <c r="H26" s="23">
        <v>115216.81</v>
      </c>
      <c r="I26" s="23">
        <v>115216.81</v>
      </c>
      <c r="J26" s="23"/>
      <c r="K26" s="23"/>
      <c r="L26" s="23">
        <v>115216.81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1" t="s">
        <v>70</v>
      </c>
      <c r="B27" s="21" t="s">
        <v>243</v>
      </c>
      <c r="C27" s="21" t="s">
        <v>244</v>
      </c>
      <c r="D27" s="21" t="s">
        <v>253</v>
      </c>
      <c r="E27" s="21" t="s">
        <v>254</v>
      </c>
      <c r="F27" s="21" t="s">
        <v>255</v>
      </c>
      <c r="G27" s="21" t="s">
        <v>256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1" t="s">
        <v>70</v>
      </c>
      <c r="B28" s="21" t="s">
        <v>243</v>
      </c>
      <c r="C28" s="21" t="s">
        <v>244</v>
      </c>
      <c r="D28" s="21" t="s">
        <v>116</v>
      </c>
      <c r="E28" s="21" t="s">
        <v>189</v>
      </c>
      <c r="F28" s="21" t="s">
        <v>257</v>
      </c>
      <c r="G28" s="21" t="s">
        <v>258</v>
      </c>
      <c r="H28" s="23">
        <v>11961.68</v>
      </c>
      <c r="I28" s="23">
        <v>11961.68</v>
      </c>
      <c r="J28" s="23"/>
      <c r="K28" s="23"/>
      <c r="L28" s="23">
        <v>11961.68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1" t="s">
        <v>70</v>
      </c>
      <c r="B29" s="21" t="s">
        <v>243</v>
      </c>
      <c r="C29" s="21" t="s">
        <v>244</v>
      </c>
      <c r="D29" s="21" t="s">
        <v>104</v>
      </c>
      <c r="E29" s="21" t="s">
        <v>184</v>
      </c>
      <c r="F29" s="21" t="s">
        <v>257</v>
      </c>
      <c r="G29" s="21" t="s">
        <v>258</v>
      </c>
      <c r="H29" s="23">
        <v>15048</v>
      </c>
      <c r="I29" s="23">
        <v>15048</v>
      </c>
      <c r="J29" s="23"/>
      <c r="K29" s="23"/>
      <c r="L29" s="23">
        <v>15048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1" t="s">
        <v>70</v>
      </c>
      <c r="B30" s="21" t="s">
        <v>243</v>
      </c>
      <c r="C30" s="21" t="s">
        <v>244</v>
      </c>
      <c r="D30" s="21" t="s">
        <v>104</v>
      </c>
      <c r="E30" s="21" t="s">
        <v>184</v>
      </c>
      <c r="F30" s="21" t="s">
        <v>257</v>
      </c>
      <c r="G30" s="21" t="s">
        <v>258</v>
      </c>
      <c r="H30" s="23">
        <v>3892.15</v>
      </c>
      <c r="I30" s="23">
        <v>3892.15</v>
      </c>
      <c r="J30" s="23"/>
      <c r="K30" s="23"/>
      <c r="L30" s="23">
        <v>3892.15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1" t="s">
        <v>70</v>
      </c>
      <c r="B31" s="21" t="s">
        <v>259</v>
      </c>
      <c r="C31" s="21" t="s">
        <v>191</v>
      </c>
      <c r="D31" s="21" t="s">
        <v>120</v>
      </c>
      <c r="E31" s="21" t="s">
        <v>191</v>
      </c>
      <c r="F31" s="21" t="s">
        <v>260</v>
      </c>
      <c r="G31" s="21" t="s">
        <v>191</v>
      </c>
      <c r="H31" s="23">
        <v>233529.12</v>
      </c>
      <c r="I31" s="23">
        <v>233529.12</v>
      </c>
      <c r="J31" s="23"/>
      <c r="K31" s="23"/>
      <c r="L31" s="23">
        <v>233529.12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1" t="s">
        <v>70</v>
      </c>
      <c r="B32" s="21" t="s">
        <v>261</v>
      </c>
      <c r="C32" s="21" t="s">
        <v>262</v>
      </c>
      <c r="D32" s="21" t="s">
        <v>116</v>
      </c>
      <c r="E32" s="21" t="s">
        <v>189</v>
      </c>
      <c r="F32" s="21" t="s">
        <v>263</v>
      </c>
      <c r="G32" s="21" t="s">
        <v>264</v>
      </c>
      <c r="H32" s="23">
        <v>10000</v>
      </c>
      <c r="I32" s="23">
        <v>10000</v>
      </c>
      <c r="J32" s="23"/>
      <c r="K32" s="23"/>
      <c r="L32" s="23">
        <v>10000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1" t="s">
        <v>70</v>
      </c>
      <c r="B33" s="21" t="s">
        <v>261</v>
      </c>
      <c r="C33" s="21" t="s">
        <v>262</v>
      </c>
      <c r="D33" s="21" t="s">
        <v>116</v>
      </c>
      <c r="E33" s="21" t="s">
        <v>189</v>
      </c>
      <c r="F33" s="21" t="s">
        <v>265</v>
      </c>
      <c r="G33" s="21" t="s">
        <v>266</v>
      </c>
      <c r="H33" s="23">
        <v>10000</v>
      </c>
      <c r="I33" s="23">
        <v>10000</v>
      </c>
      <c r="J33" s="23"/>
      <c r="K33" s="23"/>
      <c r="L33" s="23">
        <v>10000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1" t="s">
        <v>70</v>
      </c>
      <c r="B34" s="21" t="s">
        <v>261</v>
      </c>
      <c r="C34" s="21" t="s">
        <v>262</v>
      </c>
      <c r="D34" s="21" t="s">
        <v>116</v>
      </c>
      <c r="E34" s="21" t="s">
        <v>189</v>
      </c>
      <c r="F34" s="21" t="s">
        <v>267</v>
      </c>
      <c r="G34" s="21" t="s">
        <v>268</v>
      </c>
      <c r="H34" s="23">
        <v>20000</v>
      </c>
      <c r="I34" s="23">
        <v>20000</v>
      </c>
      <c r="J34" s="23"/>
      <c r="K34" s="23"/>
      <c r="L34" s="23">
        <v>20000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1" t="s">
        <v>70</v>
      </c>
      <c r="B35" s="21" t="s">
        <v>269</v>
      </c>
      <c r="C35" s="21" t="s">
        <v>270</v>
      </c>
      <c r="D35" s="21" t="s">
        <v>116</v>
      </c>
      <c r="E35" s="21" t="s">
        <v>189</v>
      </c>
      <c r="F35" s="21" t="s">
        <v>271</v>
      </c>
      <c r="G35" s="21" t="s">
        <v>198</v>
      </c>
      <c r="H35" s="23">
        <v>26386</v>
      </c>
      <c r="I35" s="23">
        <v>26386</v>
      </c>
      <c r="J35" s="23"/>
      <c r="K35" s="23"/>
      <c r="L35" s="23">
        <v>26386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1" t="s">
        <v>70</v>
      </c>
      <c r="B36" s="21" t="s">
        <v>261</v>
      </c>
      <c r="C36" s="21" t="s">
        <v>262</v>
      </c>
      <c r="D36" s="21" t="s">
        <v>116</v>
      </c>
      <c r="E36" s="21" t="s">
        <v>189</v>
      </c>
      <c r="F36" s="21" t="s">
        <v>272</v>
      </c>
      <c r="G36" s="21" t="s">
        <v>273</v>
      </c>
      <c r="H36" s="23">
        <v>17614</v>
      </c>
      <c r="I36" s="23">
        <v>17614</v>
      </c>
      <c r="J36" s="23"/>
      <c r="K36" s="23"/>
      <c r="L36" s="23">
        <v>17614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1" t="s">
        <v>70</v>
      </c>
      <c r="B37" s="21" t="s">
        <v>274</v>
      </c>
      <c r="C37" s="21" t="s">
        <v>275</v>
      </c>
      <c r="D37" s="21" t="s">
        <v>116</v>
      </c>
      <c r="E37" s="21" t="s">
        <v>189</v>
      </c>
      <c r="F37" s="21" t="s">
        <v>272</v>
      </c>
      <c r="G37" s="21" t="s">
        <v>273</v>
      </c>
      <c r="H37" s="23">
        <v>200000</v>
      </c>
      <c r="I37" s="23">
        <v>200000</v>
      </c>
      <c r="J37" s="23"/>
      <c r="K37" s="23"/>
      <c r="L37" s="23">
        <v>200000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1" t="s">
        <v>70</v>
      </c>
      <c r="B38" s="21" t="s">
        <v>276</v>
      </c>
      <c r="C38" s="21" t="s">
        <v>277</v>
      </c>
      <c r="D38" s="21" t="s">
        <v>116</v>
      </c>
      <c r="E38" s="21" t="s">
        <v>189</v>
      </c>
      <c r="F38" s="21" t="s">
        <v>272</v>
      </c>
      <c r="G38" s="21" t="s">
        <v>273</v>
      </c>
      <c r="H38" s="23">
        <v>25000</v>
      </c>
      <c r="I38" s="23">
        <v>25000</v>
      </c>
      <c r="J38" s="23"/>
      <c r="K38" s="23"/>
      <c r="L38" s="23">
        <v>25000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1" t="s">
        <v>70</v>
      </c>
      <c r="B39" s="21" t="s">
        <v>278</v>
      </c>
      <c r="C39" s="21" t="s">
        <v>279</v>
      </c>
      <c r="D39" s="21" t="s">
        <v>116</v>
      </c>
      <c r="E39" s="21" t="s">
        <v>189</v>
      </c>
      <c r="F39" s="21" t="s">
        <v>280</v>
      </c>
      <c r="G39" s="21" t="s">
        <v>279</v>
      </c>
      <c r="H39" s="23">
        <v>37773.12</v>
      </c>
      <c r="I39" s="23">
        <v>37773.12</v>
      </c>
      <c r="J39" s="23"/>
      <c r="K39" s="23"/>
      <c r="L39" s="23">
        <v>37773.12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1" t="s">
        <v>70</v>
      </c>
      <c r="B40" s="21" t="s">
        <v>281</v>
      </c>
      <c r="C40" s="21" t="s">
        <v>282</v>
      </c>
      <c r="D40" s="21" t="s">
        <v>116</v>
      </c>
      <c r="E40" s="21" t="s">
        <v>189</v>
      </c>
      <c r="F40" s="21" t="s">
        <v>283</v>
      </c>
      <c r="G40" s="21" t="s">
        <v>282</v>
      </c>
      <c r="H40" s="23">
        <v>40000</v>
      </c>
      <c r="I40" s="23">
        <v>40000</v>
      </c>
      <c r="J40" s="23"/>
      <c r="K40" s="23"/>
      <c r="L40" s="23">
        <v>40000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1" t="s">
        <v>70</v>
      </c>
      <c r="B41" s="21" t="s">
        <v>284</v>
      </c>
      <c r="C41" s="21" t="s">
        <v>285</v>
      </c>
      <c r="D41" s="21" t="s">
        <v>116</v>
      </c>
      <c r="E41" s="21" t="s">
        <v>189</v>
      </c>
      <c r="F41" s="21" t="s">
        <v>286</v>
      </c>
      <c r="G41" s="21" t="s">
        <v>287</v>
      </c>
      <c r="H41" s="23">
        <v>25800</v>
      </c>
      <c r="I41" s="23">
        <v>25800</v>
      </c>
      <c r="J41" s="23"/>
      <c r="K41" s="23"/>
      <c r="L41" s="23">
        <v>25800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1" t="s">
        <v>70</v>
      </c>
      <c r="B42" s="21" t="s">
        <v>288</v>
      </c>
      <c r="C42" s="21" t="s">
        <v>289</v>
      </c>
      <c r="D42" s="21" t="s">
        <v>116</v>
      </c>
      <c r="E42" s="21" t="s">
        <v>189</v>
      </c>
      <c r="F42" s="21" t="s">
        <v>290</v>
      </c>
      <c r="G42" s="21" t="s">
        <v>291</v>
      </c>
      <c r="H42" s="23">
        <v>36032.34</v>
      </c>
      <c r="I42" s="23">
        <v>36032.34</v>
      </c>
      <c r="J42" s="23"/>
      <c r="K42" s="23"/>
      <c r="L42" s="23">
        <v>36032.34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1" t="s">
        <v>70</v>
      </c>
      <c r="B43" s="21" t="s">
        <v>292</v>
      </c>
      <c r="C43" s="21" t="s">
        <v>293</v>
      </c>
      <c r="D43" s="21" t="s">
        <v>95</v>
      </c>
      <c r="E43" s="21" t="s">
        <v>177</v>
      </c>
      <c r="F43" s="21" t="s">
        <v>294</v>
      </c>
      <c r="G43" s="21" t="s">
        <v>295</v>
      </c>
      <c r="H43" s="23">
        <v>988109.4</v>
      </c>
      <c r="I43" s="23">
        <v>988109.4</v>
      </c>
      <c r="J43" s="23"/>
      <c r="K43" s="23"/>
      <c r="L43" s="23">
        <v>988109.4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1" t="s">
        <v>70</v>
      </c>
      <c r="B44" s="21" t="s">
        <v>296</v>
      </c>
      <c r="C44" s="21" t="s">
        <v>297</v>
      </c>
      <c r="D44" s="21" t="s">
        <v>116</v>
      </c>
      <c r="E44" s="21" t="s">
        <v>189</v>
      </c>
      <c r="F44" s="21" t="s">
        <v>298</v>
      </c>
      <c r="G44" s="21" t="s">
        <v>299</v>
      </c>
      <c r="H44" s="23">
        <v>62400</v>
      </c>
      <c r="I44" s="23">
        <v>62400</v>
      </c>
      <c r="J44" s="23"/>
      <c r="K44" s="23"/>
      <c r="L44" s="23">
        <v>62400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1" t="s">
        <v>70</v>
      </c>
      <c r="B45" s="21" t="s">
        <v>300</v>
      </c>
      <c r="C45" s="21" t="s">
        <v>301</v>
      </c>
      <c r="D45" s="21" t="s">
        <v>116</v>
      </c>
      <c r="E45" s="21" t="s">
        <v>189</v>
      </c>
      <c r="F45" s="21" t="s">
        <v>298</v>
      </c>
      <c r="G45" s="21" t="s">
        <v>299</v>
      </c>
      <c r="H45" s="23">
        <v>120000</v>
      </c>
      <c r="I45" s="23">
        <v>120000</v>
      </c>
      <c r="J45" s="23"/>
      <c r="K45" s="23"/>
      <c r="L45" s="23">
        <v>120000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31" t="s">
        <v>70</v>
      </c>
      <c r="B46" s="21" t="s">
        <v>302</v>
      </c>
      <c r="C46" s="21" t="s">
        <v>303</v>
      </c>
      <c r="D46" s="21" t="s">
        <v>116</v>
      </c>
      <c r="E46" s="21" t="s">
        <v>189</v>
      </c>
      <c r="F46" s="21" t="s">
        <v>298</v>
      </c>
      <c r="G46" s="21" t="s">
        <v>299</v>
      </c>
      <c r="H46" s="23">
        <v>91244.16</v>
      </c>
      <c r="I46" s="23">
        <v>91244.16</v>
      </c>
      <c r="J46" s="23"/>
      <c r="K46" s="23"/>
      <c r="L46" s="23">
        <v>91244.16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31" t="s">
        <v>70</v>
      </c>
      <c r="B47" s="21" t="s">
        <v>304</v>
      </c>
      <c r="C47" s="21" t="s">
        <v>305</v>
      </c>
      <c r="D47" s="21" t="s">
        <v>116</v>
      </c>
      <c r="E47" s="21" t="s">
        <v>189</v>
      </c>
      <c r="F47" s="21" t="s">
        <v>298</v>
      </c>
      <c r="G47" s="21" t="s">
        <v>299</v>
      </c>
      <c r="H47" s="23">
        <v>102493.44</v>
      </c>
      <c r="I47" s="23">
        <v>102493.44</v>
      </c>
      <c r="J47" s="23"/>
      <c r="K47" s="23"/>
      <c r="L47" s="23">
        <v>102493.44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31" t="s">
        <v>70</v>
      </c>
      <c r="B48" s="21" t="s">
        <v>306</v>
      </c>
      <c r="C48" s="21" t="s">
        <v>307</v>
      </c>
      <c r="D48" s="21" t="s">
        <v>116</v>
      </c>
      <c r="E48" s="21" t="s">
        <v>189</v>
      </c>
      <c r="F48" s="21" t="s">
        <v>272</v>
      </c>
      <c r="G48" s="21" t="s">
        <v>273</v>
      </c>
      <c r="H48" s="23">
        <v>13000</v>
      </c>
      <c r="I48" s="23">
        <v>13000</v>
      </c>
      <c r="J48" s="23"/>
      <c r="K48" s="23"/>
      <c r="L48" s="23">
        <v>13000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31" t="s">
        <v>70</v>
      </c>
      <c r="B49" s="21" t="s">
        <v>308</v>
      </c>
      <c r="C49" s="21" t="s">
        <v>309</v>
      </c>
      <c r="D49" s="21" t="s">
        <v>87</v>
      </c>
      <c r="E49" s="21" t="s">
        <v>173</v>
      </c>
      <c r="F49" s="21" t="s">
        <v>272</v>
      </c>
      <c r="G49" s="21" t="s">
        <v>273</v>
      </c>
      <c r="H49" s="23">
        <v>7500</v>
      </c>
      <c r="I49" s="23">
        <v>7500</v>
      </c>
      <c r="J49" s="23"/>
      <c r="K49" s="23"/>
      <c r="L49" s="23">
        <v>7500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31" t="s">
        <v>70</v>
      </c>
      <c r="B50" s="21" t="s">
        <v>310</v>
      </c>
      <c r="C50" s="21" t="s">
        <v>311</v>
      </c>
      <c r="D50" s="21" t="s">
        <v>116</v>
      </c>
      <c r="E50" s="21" t="s">
        <v>189</v>
      </c>
      <c r="F50" s="21" t="s">
        <v>298</v>
      </c>
      <c r="G50" s="21" t="s">
        <v>299</v>
      </c>
      <c r="H50" s="23">
        <v>84240</v>
      </c>
      <c r="I50" s="23">
        <v>84240</v>
      </c>
      <c r="J50" s="23"/>
      <c r="K50" s="23"/>
      <c r="L50" s="23">
        <v>84240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31" t="s">
        <v>70</v>
      </c>
      <c r="B51" s="21" t="s">
        <v>312</v>
      </c>
      <c r="C51" s="21" t="s">
        <v>313</v>
      </c>
      <c r="D51" s="21" t="s">
        <v>116</v>
      </c>
      <c r="E51" s="21" t="s">
        <v>189</v>
      </c>
      <c r="F51" s="21" t="s">
        <v>298</v>
      </c>
      <c r="G51" s="21" t="s">
        <v>299</v>
      </c>
      <c r="H51" s="23">
        <v>58800</v>
      </c>
      <c r="I51" s="23">
        <v>58800</v>
      </c>
      <c r="J51" s="23"/>
      <c r="K51" s="23"/>
      <c r="L51" s="23">
        <v>58800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31" t="s">
        <v>70</v>
      </c>
      <c r="B52" s="21" t="s">
        <v>314</v>
      </c>
      <c r="C52" s="21" t="s">
        <v>315</v>
      </c>
      <c r="D52" s="21" t="s">
        <v>116</v>
      </c>
      <c r="E52" s="21" t="s">
        <v>189</v>
      </c>
      <c r="F52" s="21" t="s">
        <v>298</v>
      </c>
      <c r="G52" s="21" t="s">
        <v>299</v>
      </c>
      <c r="H52" s="23">
        <v>108000</v>
      </c>
      <c r="I52" s="23">
        <v>108000</v>
      </c>
      <c r="J52" s="23"/>
      <c r="K52" s="23"/>
      <c r="L52" s="23">
        <v>108000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31" t="s">
        <v>70</v>
      </c>
      <c r="B53" s="21" t="s">
        <v>316</v>
      </c>
      <c r="C53" s="21" t="s">
        <v>317</v>
      </c>
      <c r="D53" s="21" t="s">
        <v>116</v>
      </c>
      <c r="E53" s="21" t="s">
        <v>189</v>
      </c>
      <c r="F53" s="21" t="s">
        <v>298</v>
      </c>
      <c r="G53" s="21" t="s">
        <v>299</v>
      </c>
      <c r="H53" s="23">
        <v>60000</v>
      </c>
      <c r="I53" s="23">
        <v>60000</v>
      </c>
      <c r="J53" s="23"/>
      <c r="K53" s="23"/>
      <c r="L53" s="23">
        <v>60000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31" t="s">
        <v>70</v>
      </c>
      <c r="B54" s="21" t="s">
        <v>318</v>
      </c>
      <c r="C54" s="21" t="s">
        <v>319</v>
      </c>
      <c r="D54" s="21" t="s">
        <v>116</v>
      </c>
      <c r="E54" s="21" t="s">
        <v>189</v>
      </c>
      <c r="F54" s="21" t="s">
        <v>298</v>
      </c>
      <c r="G54" s="21" t="s">
        <v>299</v>
      </c>
      <c r="H54" s="23">
        <v>132908.4</v>
      </c>
      <c r="I54" s="23">
        <v>132908.4</v>
      </c>
      <c r="J54" s="23"/>
      <c r="K54" s="23"/>
      <c r="L54" s="23">
        <v>132908.4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31" t="s">
        <v>70</v>
      </c>
      <c r="B55" s="21" t="s">
        <v>318</v>
      </c>
      <c r="C55" s="21" t="s">
        <v>319</v>
      </c>
      <c r="D55" s="21" t="s">
        <v>116</v>
      </c>
      <c r="E55" s="21" t="s">
        <v>189</v>
      </c>
      <c r="F55" s="21" t="s">
        <v>298</v>
      </c>
      <c r="G55" s="21" t="s">
        <v>299</v>
      </c>
      <c r="H55" s="23">
        <v>234452.16</v>
      </c>
      <c r="I55" s="23">
        <v>234452.16</v>
      </c>
      <c r="J55" s="23"/>
      <c r="K55" s="23"/>
      <c r="L55" s="23">
        <v>234452.16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31" t="s">
        <v>70</v>
      </c>
      <c r="B56" s="21" t="s">
        <v>320</v>
      </c>
      <c r="C56" s="21" t="s">
        <v>321</v>
      </c>
      <c r="D56" s="21" t="s">
        <v>116</v>
      </c>
      <c r="E56" s="21" t="s">
        <v>189</v>
      </c>
      <c r="F56" s="21" t="s">
        <v>298</v>
      </c>
      <c r="G56" s="21" t="s">
        <v>299</v>
      </c>
      <c r="H56" s="23">
        <v>22811.04</v>
      </c>
      <c r="I56" s="23">
        <v>22811.04</v>
      </c>
      <c r="J56" s="23"/>
      <c r="K56" s="23"/>
      <c r="L56" s="23">
        <v>22811.04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31" t="s">
        <v>70</v>
      </c>
      <c r="B57" s="21" t="s">
        <v>320</v>
      </c>
      <c r="C57" s="21" t="s">
        <v>321</v>
      </c>
      <c r="D57" s="21" t="s">
        <v>116</v>
      </c>
      <c r="E57" s="21" t="s">
        <v>189</v>
      </c>
      <c r="F57" s="21" t="s">
        <v>298</v>
      </c>
      <c r="G57" s="21" t="s">
        <v>299</v>
      </c>
      <c r="H57" s="23">
        <v>34802.4</v>
      </c>
      <c r="I57" s="23">
        <v>34802.4</v>
      </c>
      <c r="J57" s="23"/>
      <c r="K57" s="23"/>
      <c r="L57" s="23">
        <v>34802.4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31" t="s">
        <v>70</v>
      </c>
      <c r="B58" s="21" t="s">
        <v>322</v>
      </c>
      <c r="C58" s="21" t="s">
        <v>323</v>
      </c>
      <c r="D58" s="21" t="s">
        <v>116</v>
      </c>
      <c r="E58" s="21" t="s">
        <v>189</v>
      </c>
      <c r="F58" s="21" t="s">
        <v>298</v>
      </c>
      <c r="G58" s="21" t="s">
        <v>299</v>
      </c>
      <c r="H58" s="23">
        <v>216000</v>
      </c>
      <c r="I58" s="23">
        <v>216000</v>
      </c>
      <c r="J58" s="23"/>
      <c r="K58" s="23"/>
      <c r="L58" s="23">
        <v>216000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31" t="s">
        <v>70</v>
      </c>
      <c r="B59" s="21" t="s">
        <v>324</v>
      </c>
      <c r="C59" s="21" t="s">
        <v>325</v>
      </c>
      <c r="D59" s="21" t="s">
        <v>89</v>
      </c>
      <c r="E59" s="21" t="s">
        <v>173</v>
      </c>
      <c r="F59" s="21" t="s">
        <v>298</v>
      </c>
      <c r="G59" s="21" t="s">
        <v>299</v>
      </c>
      <c r="H59" s="23">
        <v>36000</v>
      </c>
      <c r="I59" s="23">
        <v>36000</v>
      </c>
      <c r="J59" s="23"/>
      <c r="K59" s="23"/>
      <c r="L59" s="23">
        <v>36000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31" t="s">
        <v>70</v>
      </c>
      <c r="B60" s="21" t="s">
        <v>326</v>
      </c>
      <c r="C60" s="21" t="s">
        <v>327</v>
      </c>
      <c r="D60" s="21" t="s">
        <v>100</v>
      </c>
      <c r="E60" s="21" t="s">
        <v>180</v>
      </c>
      <c r="F60" s="21" t="s">
        <v>298</v>
      </c>
      <c r="G60" s="21" t="s">
        <v>299</v>
      </c>
      <c r="H60" s="23">
        <v>11520</v>
      </c>
      <c r="I60" s="23">
        <v>11520</v>
      </c>
      <c r="J60" s="23"/>
      <c r="K60" s="23"/>
      <c r="L60" s="23">
        <v>11520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31" t="s">
        <v>70</v>
      </c>
      <c r="B61" s="21" t="s">
        <v>328</v>
      </c>
      <c r="C61" s="21" t="s">
        <v>329</v>
      </c>
      <c r="D61" s="21" t="s">
        <v>116</v>
      </c>
      <c r="E61" s="21" t="s">
        <v>189</v>
      </c>
      <c r="F61" s="21" t="s">
        <v>298</v>
      </c>
      <c r="G61" s="21" t="s">
        <v>299</v>
      </c>
      <c r="H61" s="23">
        <v>129241.68</v>
      </c>
      <c r="I61" s="23">
        <v>129241.68</v>
      </c>
      <c r="J61" s="23"/>
      <c r="K61" s="23"/>
      <c r="L61" s="23">
        <v>129241.68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131" t="s">
        <v>70</v>
      </c>
      <c r="B62" s="21" t="s">
        <v>330</v>
      </c>
      <c r="C62" s="21" t="s">
        <v>331</v>
      </c>
      <c r="D62" s="21" t="s">
        <v>116</v>
      </c>
      <c r="E62" s="21" t="s">
        <v>189</v>
      </c>
      <c r="F62" s="21" t="s">
        <v>298</v>
      </c>
      <c r="G62" s="21" t="s">
        <v>299</v>
      </c>
      <c r="H62" s="23">
        <v>106243.2</v>
      </c>
      <c r="I62" s="23">
        <v>106243.2</v>
      </c>
      <c r="J62" s="23"/>
      <c r="K62" s="23"/>
      <c r="L62" s="23">
        <v>106243.2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131" t="s">
        <v>70</v>
      </c>
      <c r="B63" s="21" t="s">
        <v>332</v>
      </c>
      <c r="C63" s="21" t="s">
        <v>333</v>
      </c>
      <c r="D63" s="21" t="s">
        <v>116</v>
      </c>
      <c r="E63" s="21" t="s">
        <v>189</v>
      </c>
      <c r="F63" s="21" t="s">
        <v>298</v>
      </c>
      <c r="G63" s="21" t="s">
        <v>299</v>
      </c>
      <c r="H63" s="23">
        <v>208736.64</v>
      </c>
      <c r="I63" s="23">
        <v>208736.64</v>
      </c>
      <c r="J63" s="23"/>
      <c r="K63" s="23"/>
      <c r="L63" s="23">
        <v>208736.64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131" t="s">
        <v>70</v>
      </c>
      <c r="B64" s="21" t="s">
        <v>334</v>
      </c>
      <c r="C64" s="21" t="s">
        <v>335</v>
      </c>
      <c r="D64" s="21" t="s">
        <v>116</v>
      </c>
      <c r="E64" s="21" t="s">
        <v>189</v>
      </c>
      <c r="F64" s="21" t="s">
        <v>298</v>
      </c>
      <c r="G64" s="21" t="s">
        <v>299</v>
      </c>
      <c r="H64" s="23">
        <v>5097.6</v>
      </c>
      <c r="I64" s="23">
        <v>5097.6</v>
      </c>
      <c r="J64" s="23"/>
      <c r="K64" s="23"/>
      <c r="L64" s="23">
        <v>5097.6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131" t="s">
        <v>70</v>
      </c>
      <c r="B65" s="21" t="s">
        <v>336</v>
      </c>
      <c r="C65" s="21" t="s">
        <v>337</v>
      </c>
      <c r="D65" s="21" t="s">
        <v>116</v>
      </c>
      <c r="E65" s="21" t="s">
        <v>189</v>
      </c>
      <c r="F65" s="21" t="s">
        <v>298</v>
      </c>
      <c r="G65" s="21" t="s">
        <v>299</v>
      </c>
      <c r="H65" s="23">
        <v>15292.8</v>
      </c>
      <c r="I65" s="23">
        <v>15292.8</v>
      </c>
      <c r="J65" s="23"/>
      <c r="K65" s="23"/>
      <c r="L65" s="23">
        <v>15292.8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131" t="s">
        <v>70</v>
      </c>
      <c r="B66" s="21" t="s">
        <v>338</v>
      </c>
      <c r="C66" s="21" t="s">
        <v>339</v>
      </c>
      <c r="D66" s="21" t="s">
        <v>87</v>
      </c>
      <c r="E66" s="21" t="s">
        <v>173</v>
      </c>
      <c r="F66" s="21" t="s">
        <v>298</v>
      </c>
      <c r="G66" s="21" t="s">
        <v>299</v>
      </c>
      <c r="H66" s="23">
        <v>9000</v>
      </c>
      <c r="I66" s="23">
        <v>9000</v>
      </c>
      <c r="J66" s="23"/>
      <c r="K66" s="23"/>
      <c r="L66" s="23">
        <v>9000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131" t="s">
        <v>70</v>
      </c>
      <c r="B67" s="21" t="s">
        <v>340</v>
      </c>
      <c r="C67" s="21" t="s">
        <v>341</v>
      </c>
      <c r="D67" s="21" t="s">
        <v>112</v>
      </c>
      <c r="E67" s="21" t="s">
        <v>187</v>
      </c>
      <c r="F67" s="21" t="s">
        <v>298</v>
      </c>
      <c r="G67" s="21" t="s">
        <v>299</v>
      </c>
      <c r="H67" s="23">
        <v>42480</v>
      </c>
      <c r="I67" s="23">
        <v>42480</v>
      </c>
      <c r="J67" s="23"/>
      <c r="K67" s="23"/>
      <c r="L67" s="23">
        <v>42480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131" t="s">
        <v>70</v>
      </c>
      <c r="B68" s="21" t="s">
        <v>342</v>
      </c>
      <c r="C68" s="21" t="s">
        <v>343</v>
      </c>
      <c r="D68" s="21" t="s">
        <v>124</v>
      </c>
      <c r="E68" s="21" t="s">
        <v>173</v>
      </c>
      <c r="F68" s="21" t="s">
        <v>298</v>
      </c>
      <c r="G68" s="21" t="s">
        <v>299</v>
      </c>
      <c r="H68" s="23">
        <v>2400</v>
      </c>
      <c r="I68" s="23">
        <v>2400</v>
      </c>
      <c r="J68" s="23"/>
      <c r="K68" s="23"/>
      <c r="L68" s="23">
        <v>2400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131" t="s">
        <v>70</v>
      </c>
      <c r="B69" s="21" t="s">
        <v>243</v>
      </c>
      <c r="C69" s="21" t="s">
        <v>244</v>
      </c>
      <c r="D69" s="21" t="s">
        <v>102</v>
      </c>
      <c r="E69" s="21" t="s">
        <v>182</v>
      </c>
      <c r="F69" s="21" t="s">
        <v>344</v>
      </c>
      <c r="G69" s="21" t="s">
        <v>345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35" t="s">
        <v>125</v>
      </c>
      <c r="B70" s="135"/>
      <c r="C70" s="135"/>
      <c r="D70" s="135"/>
      <c r="E70" s="135"/>
      <c r="F70" s="135"/>
      <c r="G70" s="136"/>
      <c r="H70" s="23">
        <v>6542731.88</v>
      </c>
      <c r="I70" s="23">
        <v>6542731.88</v>
      </c>
      <c r="J70" s="23"/>
      <c r="K70" s="23"/>
      <c r="L70" s="23">
        <v>6542731.88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</sheetData>
  <mergeCells count="30">
    <mergeCell ref="A2:W2"/>
    <mergeCell ref="A3:G3"/>
    <mergeCell ref="H4:W4"/>
    <mergeCell ref="I5:M5"/>
    <mergeCell ref="N5:P5"/>
    <mergeCell ref="R5:W5"/>
    <mergeCell ref="A70:G7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346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"单位名称："&amp;"耿马傣族佤族自治县勐撒农场社区管理委员会"</f>
        <v>单位名称：耿马傣族佤族自治县勐撒农场社区管理委员会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194</v>
      </c>
    </row>
    <row r="4" ht="18.75" customHeight="1" spans="1:23">
      <c r="A4" s="10" t="s">
        <v>347</v>
      </c>
      <c r="B4" s="11" t="s">
        <v>203</v>
      </c>
      <c r="C4" s="10" t="s">
        <v>204</v>
      </c>
      <c r="D4" s="10" t="s">
        <v>348</v>
      </c>
      <c r="E4" s="11" t="s">
        <v>205</v>
      </c>
      <c r="F4" s="11" t="s">
        <v>206</v>
      </c>
      <c r="G4" s="11" t="s">
        <v>349</v>
      </c>
      <c r="H4" s="11" t="s">
        <v>350</v>
      </c>
      <c r="I4" s="31" t="s">
        <v>55</v>
      </c>
      <c r="J4" s="12" t="s">
        <v>351</v>
      </c>
      <c r="K4" s="13"/>
      <c r="L4" s="13"/>
      <c r="M4" s="14"/>
      <c r="N4" s="12" t="s">
        <v>211</v>
      </c>
      <c r="O4" s="13"/>
      <c r="P4" s="14"/>
      <c r="Q4" s="11" t="s">
        <v>61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0" t="s">
        <v>58</v>
      </c>
      <c r="K5" s="121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217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2" t="s">
        <v>57</v>
      </c>
      <c r="K6" s="94"/>
      <c r="L6" s="32"/>
      <c r="M6" s="32"/>
      <c r="N6" s="32"/>
      <c r="O6" s="32"/>
      <c r="P6" s="32"/>
      <c r="Q6" s="32"/>
      <c r="R6" s="32"/>
      <c r="S6" s="123"/>
      <c r="T6" s="123"/>
      <c r="U6" s="123"/>
      <c r="V6" s="123"/>
      <c r="W6" s="123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57</v>
      </c>
      <c r="K7" s="46" t="s">
        <v>352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353</v>
      </c>
      <c r="D9" s="21"/>
      <c r="E9" s="21"/>
      <c r="F9" s="21"/>
      <c r="G9" s="21"/>
      <c r="H9" s="21"/>
      <c r="I9" s="23">
        <v>15600</v>
      </c>
      <c r="J9" s="23">
        <v>15600</v>
      </c>
      <c r="K9" s="23">
        <v>15600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354</v>
      </c>
      <c r="B10" s="119" t="s">
        <v>355</v>
      </c>
      <c r="C10" s="21" t="s">
        <v>353</v>
      </c>
      <c r="D10" s="119" t="s">
        <v>70</v>
      </c>
      <c r="E10" s="119" t="s">
        <v>116</v>
      </c>
      <c r="F10" s="119" t="s">
        <v>189</v>
      </c>
      <c r="G10" s="119" t="s">
        <v>298</v>
      </c>
      <c r="H10" s="119" t="s">
        <v>299</v>
      </c>
      <c r="I10" s="23">
        <v>15600</v>
      </c>
      <c r="J10" s="23">
        <v>15600</v>
      </c>
      <c r="K10" s="23">
        <v>15600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356</v>
      </c>
      <c r="D11" s="25"/>
      <c r="E11" s="25"/>
      <c r="F11" s="25"/>
      <c r="G11" s="25"/>
      <c r="H11" s="25"/>
      <c r="I11" s="23">
        <v>150000</v>
      </c>
      <c r="J11" s="23">
        <v>150000</v>
      </c>
      <c r="K11" s="23">
        <v>150000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357</v>
      </c>
      <c r="B12" s="119" t="s">
        <v>358</v>
      </c>
      <c r="C12" s="21" t="s">
        <v>356</v>
      </c>
      <c r="D12" s="119" t="s">
        <v>70</v>
      </c>
      <c r="E12" s="119" t="s">
        <v>108</v>
      </c>
      <c r="F12" s="119" t="s">
        <v>186</v>
      </c>
      <c r="G12" s="119" t="s">
        <v>359</v>
      </c>
      <c r="H12" s="119" t="s">
        <v>360</v>
      </c>
      <c r="I12" s="23">
        <v>150000</v>
      </c>
      <c r="J12" s="23">
        <v>150000</v>
      </c>
      <c r="K12" s="23">
        <v>150000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361</v>
      </c>
      <c r="D13" s="25"/>
      <c r="E13" s="25"/>
      <c r="F13" s="25"/>
      <c r="G13" s="25"/>
      <c r="H13" s="25"/>
      <c r="I13" s="23">
        <v>2200000</v>
      </c>
      <c r="J13" s="23">
        <v>2200000</v>
      </c>
      <c r="K13" s="23">
        <v>2200000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354</v>
      </c>
      <c r="B14" s="119" t="s">
        <v>362</v>
      </c>
      <c r="C14" s="21" t="s">
        <v>361</v>
      </c>
      <c r="D14" s="119" t="s">
        <v>70</v>
      </c>
      <c r="E14" s="119" t="s">
        <v>91</v>
      </c>
      <c r="F14" s="119" t="s">
        <v>175</v>
      </c>
      <c r="G14" s="119" t="s">
        <v>298</v>
      </c>
      <c r="H14" s="119" t="s">
        <v>299</v>
      </c>
      <c r="I14" s="23">
        <v>1100000</v>
      </c>
      <c r="J14" s="23">
        <v>1100000</v>
      </c>
      <c r="K14" s="23">
        <v>1100000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354</v>
      </c>
      <c r="B15" s="119" t="s">
        <v>362</v>
      </c>
      <c r="C15" s="21" t="s">
        <v>361</v>
      </c>
      <c r="D15" s="119" t="s">
        <v>70</v>
      </c>
      <c r="E15" s="119" t="s">
        <v>91</v>
      </c>
      <c r="F15" s="119" t="s">
        <v>175</v>
      </c>
      <c r="G15" s="119" t="s">
        <v>359</v>
      </c>
      <c r="H15" s="119" t="s">
        <v>360</v>
      </c>
      <c r="I15" s="23">
        <v>1100000</v>
      </c>
      <c r="J15" s="23">
        <v>1100000</v>
      </c>
      <c r="K15" s="23">
        <v>1100000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5" t="s">
        <v>125</v>
      </c>
      <c r="B16" s="36"/>
      <c r="C16" s="36"/>
      <c r="D16" s="36"/>
      <c r="E16" s="36"/>
      <c r="F16" s="36"/>
      <c r="G16" s="36"/>
      <c r="H16" s="37"/>
      <c r="I16" s="23">
        <v>2365600</v>
      </c>
      <c r="J16" s="23">
        <v>2365600</v>
      </c>
      <c r="K16" s="23">
        <v>2365600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363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"单位名称："&amp;"耿马傣族佤族自治县勐撒农场社区管理委员会"</f>
        <v>单位名称：耿马傣族佤族自治县勐撒农场社区管理委员会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364</v>
      </c>
      <c r="B4" s="46" t="s">
        <v>365</v>
      </c>
      <c r="C4" s="46" t="s">
        <v>366</v>
      </c>
      <c r="D4" s="46" t="s">
        <v>367</v>
      </c>
      <c r="E4" s="46" t="s">
        <v>368</v>
      </c>
      <c r="F4" s="53" t="s">
        <v>369</v>
      </c>
      <c r="G4" s="46" t="s">
        <v>370</v>
      </c>
      <c r="H4" s="53" t="s">
        <v>371</v>
      </c>
      <c r="I4" s="53" t="s">
        <v>372</v>
      </c>
      <c r="J4" s="46" t="s">
        <v>373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4" t="s">
        <v>70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6" t="s">
        <v>70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05" t="s">
        <v>361</v>
      </c>
      <c r="B8" s="21" t="s">
        <v>374</v>
      </c>
      <c r="C8" s="21" t="s">
        <v>375</v>
      </c>
      <c r="D8" s="21" t="s">
        <v>376</v>
      </c>
      <c r="E8" s="34" t="s">
        <v>377</v>
      </c>
      <c r="F8" s="21" t="s">
        <v>378</v>
      </c>
      <c r="G8" s="34" t="s">
        <v>379</v>
      </c>
      <c r="H8" s="21" t="s">
        <v>380</v>
      </c>
      <c r="I8" s="21" t="s">
        <v>381</v>
      </c>
      <c r="J8" s="34" t="s">
        <v>377</v>
      </c>
    </row>
    <row r="9" ht="18.75" customHeight="1" spans="1:10">
      <c r="A9" s="205" t="s">
        <v>361</v>
      </c>
      <c r="B9" s="21" t="s">
        <v>374</v>
      </c>
      <c r="C9" s="21" t="s">
        <v>375</v>
      </c>
      <c r="D9" s="21" t="s">
        <v>382</v>
      </c>
      <c r="E9" s="34" t="s">
        <v>383</v>
      </c>
      <c r="F9" s="21" t="s">
        <v>378</v>
      </c>
      <c r="G9" s="34" t="s">
        <v>384</v>
      </c>
      <c r="H9" s="21" t="s">
        <v>385</v>
      </c>
      <c r="I9" s="21" t="s">
        <v>381</v>
      </c>
      <c r="J9" s="34" t="s">
        <v>383</v>
      </c>
    </row>
    <row r="10" ht="18.75" customHeight="1" spans="1:10">
      <c r="A10" s="205" t="s">
        <v>361</v>
      </c>
      <c r="B10" s="21" t="s">
        <v>374</v>
      </c>
      <c r="C10" s="21" t="s">
        <v>375</v>
      </c>
      <c r="D10" s="21" t="s">
        <v>386</v>
      </c>
      <c r="E10" s="34" t="s">
        <v>387</v>
      </c>
      <c r="F10" s="21" t="s">
        <v>388</v>
      </c>
      <c r="G10" s="34" t="s">
        <v>389</v>
      </c>
      <c r="H10" s="21" t="s">
        <v>390</v>
      </c>
      <c r="I10" s="21" t="s">
        <v>381</v>
      </c>
      <c r="J10" s="34" t="s">
        <v>391</v>
      </c>
    </row>
    <row r="11" ht="18.75" customHeight="1" spans="1:10">
      <c r="A11" s="205" t="s">
        <v>361</v>
      </c>
      <c r="B11" s="21" t="s">
        <v>374</v>
      </c>
      <c r="C11" s="21" t="s">
        <v>392</v>
      </c>
      <c r="D11" s="21" t="s">
        <v>393</v>
      </c>
      <c r="E11" s="34" t="s">
        <v>394</v>
      </c>
      <c r="F11" s="21" t="s">
        <v>388</v>
      </c>
      <c r="G11" s="34" t="s">
        <v>167</v>
      </c>
      <c r="H11" s="21" t="s">
        <v>395</v>
      </c>
      <c r="I11" s="21" t="s">
        <v>381</v>
      </c>
      <c r="J11" s="34" t="s">
        <v>394</v>
      </c>
    </row>
    <row r="12" ht="18.75" customHeight="1" spans="1:10">
      <c r="A12" s="205" t="s">
        <v>361</v>
      </c>
      <c r="B12" s="21" t="s">
        <v>374</v>
      </c>
      <c r="C12" s="21" t="s">
        <v>396</v>
      </c>
      <c r="D12" s="21" t="s">
        <v>397</v>
      </c>
      <c r="E12" s="34" t="s">
        <v>398</v>
      </c>
      <c r="F12" s="21" t="s">
        <v>399</v>
      </c>
      <c r="G12" s="34" t="s">
        <v>400</v>
      </c>
      <c r="H12" s="21" t="s">
        <v>385</v>
      </c>
      <c r="I12" s="21" t="s">
        <v>381</v>
      </c>
      <c r="J12" s="34" t="s">
        <v>398</v>
      </c>
    </row>
    <row r="13" ht="18.75" customHeight="1" spans="1:10">
      <c r="A13" s="205" t="s">
        <v>353</v>
      </c>
      <c r="B13" s="21" t="s">
        <v>353</v>
      </c>
      <c r="C13" s="21" t="s">
        <v>375</v>
      </c>
      <c r="D13" s="21" t="s">
        <v>376</v>
      </c>
      <c r="E13" s="34" t="s">
        <v>401</v>
      </c>
      <c r="F13" s="21" t="s">
        <v>378</v>
      </c>
      <c r="G13" s="34" t="s">
        <v>402</v>
      </c>
      <c r="H13" s="21" t="s">
        <v>380</v>
      </c>
      <c r="I13" s="21" t="s">
        <v>381</v>
      </c>
      <c r="J13" s="34" t="s">
        <v>401</v>
      </c>
    </row>
    <row r="14" ht="18.75" customHeight="1" spans="1:10">
      <c r="A14" s="205" t="s">
        <v>353</v>
      </c>
      <c r="B14" s="21" t="s">
        <v>353</v>
      </c>
      <c r="C14" s="21" t="s">
        <v>375</v>
      </c>
      <c r="D14" s="21" t="s">
        <v>376</v>
      </c>
      <c r="E14" s="34" t="s">
        <v>403</v>
      </c>
      <c r="F14" s="21" t="s">
        <v>399</v>
      </c>
      <c r="G14" s="34" t="s">
        <v>404</v>
      </c>
      <c r="H14" s="21" t="s">
        <v>405</v>
      </c>
      <c r="I14" s="21" t="s">
        <v>381</v>
      </c>
      <c r="J14" s="34" t="s">
        <v>403</v>
      </c>
    </row>
    <row r="15" ht="18.75" customHeight="1" spans="1:10">
      <c r="A15" s="205" t="s">
        <v>353</v>
      </c>
      <c r="B15" s="21" t="s">
        <v>353</v>
      </c>
      <c r="C15" s="21" t="s">
        <v>375</v>
      </c>
      <c r="D15" s="21" t="s">
        <v>386</v>
      </c>
      <c r="E15" s="34" t="s">
        <v>406</v>
      </c>
      <c r="F15" s="21" t="s">
        <v>388</v>
      </c>
      <c r="G15" s="34" t="s">
        <v>407</v>
      </c>
      <c r="H15" s="21" t="s">
        <v>390</v>
      </c>
      <c r="I15" s="21" t="s">
        <v>381</v>
      </c>
      <c r="J15" s="34" t="s">
        <v>406</v>
      </c>
    </row>
    <row r="16" ht="18.75" customHeight="1" spans="1:10">
      <c r="A16" s="205" t="s">
        <v>353</v>
      </c>
      <c r="B16" s="21" t="s">
        <v>353</v>
      </c>
      <c r="C16" s="21" t="s">
        <v>392</v>
      </c>
      <c r="D16" s="21" t="s">
        <v>393</v>
      </c>
      <c r="E16" s="34" t="s">
        <v>408</v>
      </c>
      <c r="F16" s="21" t="s">
        <v>378</v>
      </c>
      <c r="G16" s="34" t="s">
        <v>409</v>
      </c>
      <c r="H16" s="21" t="s">
        <v>395</v>
      </c>
      <c r="I16" s="21" t="s">
        <v>381</v>
      </c>
      <c r="J16" s="34" t="s">
        <v>408</v>
      </c>
    </row>
    <row r="17" ht="18.75" customHeight="1" spans="1:10">
      <c r="A17" s="205" t="s">
        <v>353</v>
      </c>
      <c r="B17" s="21" t="s">
        <v>353</v>
      </c>
      <c r="C17" s="21" t="s">
        <v>396</v>
      </c>
      <c r="D17" s="21" t="s">
        <v>397</v>
      </c>
      <c r="E17" s="34" t="s">
        <v>410</v>
      </c>
      <c r="F17" s="21" t="s">
        <v>378</v>
      </c>
      <c r="G17" s="34" t="s">
        <v>384</v>
      </c>
      <c r="H17" s="21" t="s">
        <v>385</v>
      </c>
      <c r="I17" s="21" t="s">
        <v>381</v>
      </c>
      <c r="J17" s="34" t="s">
        <v>410</v>
      </c>
    </row>
    <row r="18" ht="18.75" customHeight="1" spans="1:10">
      <c r="A18" s="205" t="s">
        <v>356</v>
      </c>
      <c r="B18" s="21" t="s">
        <v>411</v>
      </c>
      <c r="C18" s="21" t="s">
        <v>375</v>
      </c>
      <c r="D18" s="21" t="s">
        <v>376</v>
      </c>
      <c r="E18" s="34" t="s">
        <v>412</v>
      </c>
      <c r="F18" s="21" t="s">
        <v>378</v>
      </c>
      <c r="G18" s="34" t="s">
        <v>413</v>
      </c>
      <c r="H18" s="21" t="s">
        <v>414</v>
      </c>
      <c r="I18" s="21" t="s">
        <v>381</v>
      </c>
      <c r="J18" s="34" t="s">
        <v>412</v>
      </c>
    </row>
    <row r="19" ht="18.75" customHeight="1" spans="1:10">
      <c r="A19" s="205" t="s">
        <v>356</v>
      </c>
      <c r="B19" s="21" t="s">
        <v>411</v>
      </c>
      <c r="C19" s="21" t="s">
        <v>375</v>
      </c>
      <c r="D19" s="21" t="s">
        <v>382</v>
      </c>
      <c r="E19" s="34" t="s">
        <v>383</v>
      </c>
      <c r="F19" s="21" t="s">
        <v>415</v>
      </c>
      <c r="G19" s="34" t="s">
        <v>416</v>
      </c>
      <c r="H19" s="21" t="s">
        <v>385</v>
      </c>
      <c r="I19" s="21" t="s">
        <v>381</v>
      </c>
      <c r="J19" s="34" t="s">
        <v>383</v>
      </c>
    </row>
    <row r="20" ht="18.75" customHeight="1" spans="1:10">
      <c r="A20" s="205" t="s">
        <v>356</v>
      </c>
      <c r="B20" s="21" t="s">
        <v>411</v>
      </c>
      <c r="C20" s="21" t="s">
        <v>375</v>
      </c>
      <c r="D20" s="21" t="s">
        <v>386</v>
      </c>
      <c r="E20" s="34" t="s">
        <v>417</v>
      </c>
      <c r="F20" s="21" t="s">
        <v>418</v>
      </c>
      <c r="G20" s="34" t="s">
        <v>389</v>
      </c>
      <c r="H20" s="21" t="s">
        <v>390</v>
      </c>
      <c r="I20" s="21" t="s">
        <v>381</v>
      </c>
      <c r="J20" s="34" t="s">
        <v>417</v>
      </c>
    </row>
    <row r="21" ht="18.75" customHeight="1" spans="1:10">
      <c r="A21" s="205" t="s">
        <v>356</v>
      </c>
      <c r="B21" s="21" t="s">
        <v>411</v>
      </c>
      <c r="C21" s="21" t="s">
        <v>392</v>
      </c>
      <c r="D21" s="21" t="s">
        <v>419</v>
      </c>
      <c r="E21" s="34" t="s">
        <v>420</v>
      </c>
      <c r="F21" s="21" t="s">
        <v>378</v>
      </c>
      <c r="G21" s="34" t="s">
        <v>421</v>
      </c>
      <c r="H21" s="21" t="s">
        <v>422</v>
      </c>
      <c r="I21" s="21" t="s">
        <v>381</v>
      </c>
      <c r="J21" s="34" t="s">
        <v>420</v>
      </c>
    </row>
    <row r="22" ht="18.75" customHeight="1" spans="1:10">
      <c r="A22" s="205" t="s">
        <v>356</v>
      </c>
      <c r="B22" s="21" t="s">
        <v>411</v>
      </c>
      <c r="C22" s="21" t="s">
        <v>396</v>
      </c>
      <c r="D22" s="21" t="s">
        <v>397</v>
      </c>
      <c r="E22" s="34" t="s">
        <v>423</v>
      </c>
      <c r="F22" s="21" t="s">
        <v>399</v>
      </c>
      <c r="G22" s="34" t="s">
        <v>416</v>
      </c>
      <c r="H22" s="21" t="s">
        <v>385</v>
      </c>
      <c r="I22" s="21" t="s">
        <v>381</v>
      </c>
      <c r="J22" s="34" t="s">
        <v>423</v>
      </c>
    </row>
  </sheetData>
  <mergeCells count="8">
    <mergeCell ref="A2:J2"/>
    <mergeCell ref="A3:H3"/>
    <mergeCell ref="A8:A12"/>
    <mergeCell ref="A13:A17"/>
    <mergeCell ref="A18:A22"/>
    <mergeCell ref="B8:B12"/>
    <mergeCell ref="B13:B17"/>
    <mergeCell ref="B18:B2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林依晨</cp:lastModifiedBy>
  <dcterms:created xsi:type="dcterms:W3CDTF">2025-02-08T03:45:28Z</dcterms:created>
  <dcterms:modified xsi:type="dcterms:W3CDTF">2025-02-08T04:03:56Z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EC2CAD6D58F94FBBB7DD9B50A0225319_12</vt:lpwstr>
  </property>
  <property fmtid="{D5CDD505-2E9C-101B-9397-08002B2CF9AE}" pid="3" name="KSOProductBuildVer">
    <vt:lpwstr>2052-12.1.0.16388</vt:lpwstr>
  </property>
</Properties>
</file>