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294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<sst xmlns="http://schemas.openxmlformats.org/spreadsheetml/2006/main" count="461">
  <si>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</si>
  <si>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</si>
  <si>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</si>
  <si>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</si>
  <si>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</si>
  <si>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</si>
  <si>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</si>
  <si>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</si>
  <si>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</si>
  <si>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</si>
  <si>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</si>
  <si>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</si>
  <si>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</si>
  <si>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</si>
  <si>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</si>
  <si>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</si>
  <si>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</si>
  <si>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</si>
  <si>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</si>
  <si>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</si>
  <si>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</si>
  <si>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</si>
  <si>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</si>
  <si>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</si>
  <si>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</si>
  <si>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</si>
  <si>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</si>
  <si>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</si>
  <si>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</si>
  <si>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</si>
  <si>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</si>
  <si>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</si>
  <si>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</si>
  <si>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</si>
  <si>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</si>
  <si>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</si>
  <si>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</si>
  <si>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</si>
  <si>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</si>
  <si>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</si>
  <si>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</si>
  <si>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</si>
  <si>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</si>
  <si>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</si>
  <si>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</si>
  <si>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</si>
  <si>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</si>
  <si>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</si>
  <si>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</si>
  <si>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</si>
  <si>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</si>
  <si>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</si>
  <si>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</si>
  <si>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</si>
  <si>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</si>
  <si>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</si>
  <si>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</si>
  <si>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</si>
  <si>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</si>
  <si>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</si>
  <si>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</si>
  <si>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</si>
  <si>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</si>
  <si>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</si>
  <si>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</si>
  <si>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</si>
  <si>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</si>
  <si>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</si>
  <si>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</si>
  <si>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197</t>
  </si>
  <si>
    <t>中国共产党耿马傣族佤族自治县委员会党校</t>
  </si>
  <si>
    <t>197001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</si>
  <si>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</si>
  <si>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</si>
  <si>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</si>
  <si>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</si>
  <si>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</si>
  <si>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</si>
  <si>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</si>
  <si>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</si>
  <si>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</si>
  <si>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</si>
  <si>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</si>
  <si>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</si>
  <si>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</si>
  <si>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</si>
  <si>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</si>
  <si>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>2050802</t>
  </si>
  <si>
    <t>2050899</t>
  </si>
  <si>
    <t>20599</t>
  </si>
  <si>
    <t>2059999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</si>
  <si>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</si>
  <si>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</si>
  <si>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</si>
  <si>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</si>
  <si>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</si>
  <si>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</si>
  <si>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</si>
  <si>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</si>
  <si>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</si>
  <si>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</si>
  <si>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</si>
  <si>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</si>
  <si>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</si>
  <si>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</si>
  <si>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</si>
  <si>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</si>
  <si>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</si>
  <si>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</si>
  <si>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</si>
  <si>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</si>
  <si>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</si>
  <si>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</si>
  <si>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</si>
  <si>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</si>
  <si>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</si>
  <si>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</si>
  <si>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</si>
  <si>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</si>
  <si>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</si>
  <si>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</si>
  <si>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</si>
  <si>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</si>
  <si>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</si>
  <si>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</si>
  <si>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</si>
  <si>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</si>
  <si>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</si>
  <si>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</si>
  <si>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</si>
  <si>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</si>
  <si>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</si>
  <si>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</si>
  <si>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</si>
  <si>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</si>
  <si>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</si>
  <si>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</si>
  <si>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</si>
  <si>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</si>
  <si>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</si>
  <si>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</si>
  <si>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</si>
  <si>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</si>
  <si>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</si>
  <si>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</si>
  <si>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</si>
  <si>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</si>
  <si>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</si>
  <si>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</si>
  <si>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</si>
  <si>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</si>
  <si>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</si>
  <si>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</si>
  <si>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</si>
  <si>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</si>
  <si>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进修及培训</t>
  </si>
  <si>
    <t>干部教育</t>
  </si>
  <si>
    <t>其他进修及培训</t>
  </si>
  <si>
    <t>其他教育支出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</si>
  <si>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</si>
  <si>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</si>
  <si>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</si>
  <si>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</si>
  <si>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</si>
  <si>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</si>
  <si>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</si>
  <si>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</si>
  <si>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</si>
  <si>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</si>
  <si>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</si>
  <si>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</si>
  <si>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</si>
  <si>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</si>
  <si>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</si>
  <si>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</si>
  <si>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</si>
  <si>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</si>
  <si>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</si>
  <si>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</si>
  <si>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</si>
  <si>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</si>
  <si>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</si>
  <si>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</si>
  <si>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</si>
  <si>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</si>
  <si>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</si>
  <si>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</si>
  <si>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</si>
  <si>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</si>
  <si>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</si>
  <si>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</si>
  <si>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</si>
  <si>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</si>
  <si>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</si>
  <si>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</si>
  <si>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</si>
  <si>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530926210000000000882</t>
  </si>
  <si>
    <t>行政人员工资支出</t>
  </si>
  <si>
    <t>30101</t>
  </si>
  <si>
    <t>基本工资</t>
  </si>
  <si>
    <t>530926210000000000883</t>
  </si>
  <si>
    <t>事业人员工资支出</t>
  </si>
  <si>
    <t>30102</t>
  </si>
  <si>
    <t>津贴补贴</t>
  </si>
  <si>
    <t>30103</t>
  </si>
  <si>
    <t>奖金</t>
  </si>
  <si>
    <t>530926231100001387838</t>
  </si>
  <si>
    <t>行政人员绩效考核奖励（2017年提高部分）</t>
  </si>
  <si>
    <t>530926231100001388138</t>
  </si>
  <si>
    <t>奖励性绩效工资</t>
  </si>
  <si>
    <t>30107</t>
  </si>
  <si>
    <t>绩效工资</t>
  </si>
  <si>
    <t>530926231100001387848</t>
  </si>
  <si>
    <t>事业人员绩效工资（2017年提高部分）</t>
  </si>
  <si>
    <t>530926231100001388117</t>
  </si>
  <si>
    <t>基础性绩效工资</t>
  </si>
  <si>
    <t>530926210000000000884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</si>
  <si>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</si>
  <si>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</si>
  <si>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</si>
  <si>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</si>
  <si>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</si>
  <si>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</si>
  <si>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</si>
  <si>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</si>
  <si>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</si>
  <si>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</si>
  <si>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</si>
  <si>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</si>
  <si>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</si>
  <si>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</si>
  <si>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</si>
  <si>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530926210000000000887</t>
  </si>
  <si>
    <t>30113</t>
  </si>
  <si>
    <t>530926210000000000892</t>
  </si>
  <si>
    <t>一般公用经费</t>
  </si>
  <si>
    <t>30205</t>
  </si>
  <si>
    <t>水费</t>
  </si>
  <si>
    <t>30206</t>
  </si>
  <si>
    <t>电费</t>
  </si>
  <si>
    <t>30211</t>
  </si>
  <si>
    <t>差旅费</t>
  </si>
  <si>
    <t>30207</t>
  </si>
  <si>
    <t>邮电费</t>
  </si>
  <si>
    <t>530926241100002304771</t>
  </si>
  <si>
    <t>公务接待费（公用经费）</t>
  </si>
  <si>
    <t>30217</t>
  </si>
  <si>
    <t>30229</t>
  </si>
  <si>
    <t>福利费</t>
  </si>
  <si>
    <t>30214</t>
  </si>
  <si>
    <t>租赁费</t>
  </si>
  <si>
    <t>30201</t>
  </si>
  <si>
    <t>办公费</t>
  </si>
  <si>
    <t>530926210000000000891</t>
  </si>
  <si>
    <t>工会经费</t>
  </si>
  <si>
    <t>30228</t>
  </si>
  <si>
    <t>530926221100000610877</t>
  </si>
  <si>
    <t>行政人员公务交通补贴</t>
  </si>
  <si>
    <t>30239</t>
  </si>
  <si>
    <t>其他交通费用</t>
  </si>
  <si>
    <t>530926251100003795346</t>
  </si>
  <si>
    <t>残疾人就业保障金</t>
  </si>
  <si>
    <t>30299</t>
  </si>
  <si>
    <t>其他商品和服务支出</t>
  </si>
  <si>
    <t>530926210000000000888</t>
  </si>
  <si>
    <t>离退休费</t>
  </si>
  <si>
    <t>30302</t>
  </si>
  <si>
    <t>退休费</t>
  </si>
  <si>
    <t>530926231100001388141</t>
  </si>
  <si>
    <t>机关事业单位职工遗属生活补助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</si>
  <si>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</si>
  <si>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</si>
  <si>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</si>
  <si>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</si>
  <si>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</si>
  <si>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</si>
  <si>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</si>
  <si>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</si>
  <si>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</si>
  <si>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</si>
  <si>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</si>
  <si>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2025年春节慰问资金</t>
  </si>
  <si>
    <t>事业发展类</t>
  </si>
  <si>
    <t>530926251100004064465</t>
  </si>
  <si>
    <t>《中国共产党党校工作条例》教育事业发展专项资金</t>
  </si>
  <si>
    <t>530926210000000000840</t>
  </si>
  <si>
    <t>30213</t>
  </si>
  <si>
    <t>维修（护）费</t>
  </si>
  <si>
    <t>30226</t>
  </si>
  <si>
    <t>劳务费</t>
  </si>
  <si>
    <t>干部培训专项经费</t>
  </si>
  <si>
    <t>530926241100002330921</t>
  </si>
  <si>
    <t>30216</t>
  </si>
  <si>
    <t>培训费</t>
  </si>
  <si>
    <t>耿马县委党校办学能力提升项目经费</t>
  </si>
  <si>
    <t>530926241100003228874</t>
  </si>
  <si>
    <t>31002</t>
  </si>
  <si>
    <t>办公设备购置</t>
  </si>
  <si>
    <t>培训经费</t>
  </si>
  <si>
    <t>530926231100001850107</t>
  </si>
  <si>
    <t>税务局返还手续费资金</t>
  </si>
  <si>
    <t>530926241100002381496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</si>
  <si>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</si>
  <si>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</si>
  <si>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</si>
  <si>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</si>
  <si>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</si>
  <si>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</si>
  <si>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</si>
  <si>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</si>
  <si>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</si>
  <si>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</si>
  <si>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</si>
  <si>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举办举办2025年科级领导干部学习贯彻党的二十届三中全会精神轮训班4期；二是举办学习贯彻党的二十届三中全会精神年轻干部、女干部、少数民族干部、党外干部示范培训班，中青年干部培训班，公务员初任培训班及师资培训班4期以上。三是用于邀请省、市委党校（行政学院）教师和相关高校教师到县委党校（行政学校）授课课时费支出</t>
  </si>
  <si>
    <t>产出指标</t>
  </si>
  <si>
    <t>数量指标</t>
  </si>
  <si>
    <t>组织培训期数</t>
  </si>
  <si>
    <t>=</t>
  </si>
  <si>
    <t>10</t>
  </si>
  <si>
    <t>期</t>
  </si>
  <si>
    <t>定量指标</t>
  </si>
  <si>
    <t>反映预算部门（单位）组织开展各类培训的期数。</t>
  </si>
  <si>
    <t>培训参加人次</t>
  </si>
  <si>
    <t>1000</t>
  </si>
  <si>
    <t>人次</t>
  </si>
  <si>
    <t>反映预算部门（单位）组织开展各类培训的人次。</t>
  </si>
  <si>
    <t>质量指标</t>
  </si>
  <si>
    <t>干部培训参训率</t>
  </si>
  <si>
    <t>99%</t>
  </si>
  <si>
    <t>%</t>
  </si>
  <si>
    <t>反映预算部门（单位）组织开展各类培训中预计参训情况。
参训率=（年参训人数/应参训人数）*100%。</t>
  </si>
  <si>
    <t>效益指标</t>
  </si>
  <si>
    <t>社会效益</t>
  </si>
  <si>
    <t>培训产生的社会效率</t>
  </si>
  <si>
    <t>99</t>
  </si>
  <si>
    <t>反映培训期间的社会效益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</si>
  <si>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</si>
  <si>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</si>
  <si>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</si>
  <si>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</si>
  <si>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1、用于党校（行政学校）教师外出参加各级各类组织的师资培训班学习培训支出；2、用于党校（行政学校）教师开展流动党校培训工作；3、用于教师开展科研工作，加强对重大理论现实问题和社会热点难点问题的研究，促进科研成果进课堂、进头脑，为县委、县政府决策咨询做好服务工作；4.开展全县科级领导干部、村干部、四类干部、中青年干部等培训班。5、用于党校后勤服务保障（报告厅，视频线路）学园环境绿化工作运行维护管理费。根据耿发[2009]15号文件和耿发[2016]26号文件精神，每年预算20万元用于开支。
</t>
  </si>
  <si>
    <t>年度会场使用场次</t>
  </si>
  <si>
    <t>&gt;=</t>
  </si>
  <si>
    <t>50</t>
  </si>
  <si>
    <t>场</t>
  </si>
  <si>
    <t>反映组织部下发年初干部培训计划，完成率率达100%满意，完成率达60不得分</t>
  </si>
  <si>
    <t>外出培训教师结业率</t>
  </si>
  <si>
    <t>100</t>
  </si>
  <si>
    <t>反映外出培训教师结业率情况</t>
  </si>
  <si>
    <t>工作完成率</t>
  </si>
  <si>
    <t>90</t>
  </si>
  <si>
    <t>反映年度内单位工作完成情况</t>
  </si>
  <si>
    <t>时效指标</t>
  </si>
  <si>
    <t>完成及时率</t>
  </si>
  <si>
    <t>计划完成率=在规定时间内宣传任务完成数/宣传任务计划数*100%</t>
  </si>
  <si>
    <t>成本指标</t>
  </si>
  <si>
    <t>社会成本指标</t>
  </si>
  <si>
    <t>&lt;=</t>
  </si>
  <si>
    <t>财政下达年初指标金额</t>
  </si>
  <si>
    <t>宣传内容知晓率</t>
  </si>
  <si>
    <t>反映通过抽查方式完成，相关群众对宣传内容的知晓程度。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</si>
  <si>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外出培训教师及会场服务满意度</t>
  </si>
  <si>
    <t>反映社会公众对宣传的满意程度。</t>
  </si>
  <si>
    <t>为加强学风纪律建设，严格学员培训管理，2019年、2020年，中共中央组织部和中共云南省委组织部相继印发《干部教育培训学员管理规定》，要求“学员在校学习培训期间，必须按规定吃在学员食堂，住在学员宿舍，严禁教学活动日私自在外住宿”。今年中共云南省委印发的《云南省干部教育培训规划（2023—2027年）》也提出，“各类培训班原则上要实行封闭管理，学制1个月以下且统一安排食宿的严格实行封闭管理，严禁走读”。</t>
  </si>
  <si>
    <t>工程总量</t>
  </si>
  <si>
    <t>1200</t>
  </si>
  <si>
    <t>平方米</t>
  </si>
  <si>
    <t>反映新建、改造、修缮工程量完成情况。</t>
  </si>
  <si>
    <t>竣工验收合格率</t>
  </si>
  <si>
    <t>反映项目验收情况。
竣工验收合格率=（验收合格单元工程数量/完工单元工程总数）×100%。</t>
  </si>
  <si>
    <t>计划完工率</t>
  </si>
  <si>
    <t>反映工程按计划完工情况。
计划完工率=实际完成工程项目个数/按计划应完成项目个数。</t>
  </si>
  <si>
    <t>综合使用率</t>
  </si>
  <si>
    <t>反映设施建成后的利用、使用的情况。
综合使用率=（投入使用的基础建设工程建设内容/完成建设内容）*100%</t>
  </si>
  <si>
    <t>可持续影响</t>
  </si>
  <si>
    <t>使用年限</t>
  </si>
  <si>
    <t>年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</si>
  <si>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</si>
  <si>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</si>
  <si>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受益人群覆盖率=（调查人群中对设施建设或设施运行的人数/问卷调查人数）*100%</t>
  </si>
  <si>
    <t>培训场次（集中培训）</t>
  </si>
  <si>
    <t>反映预算部门组织开展各类培训期数</t>
  </si>
  <si>
    <t>主体班学员培训合格率</t>
  </si>
  <si>
    <t>反映主体班学员培训合格率情况</t>
  </si>
  <si>
    <t>经济成本指标</t>
  </si>
  <si>
    <t>89.58</t>
  </si>
  <si>
    <t>万元</t>
  </si>
  <si>
    <t>定性指标</t>
  </si>
  <si>
    <t>反映2024年度干部培训经费大于等于89.58万元</t>
  </si>
  <si>
    <t>提高党员领导干部的执政能力和水平</t>
  </si>
  <si>
    <t>反映预算部门组织开展各类培训的效果</t>
  </si>
  <si>
    <t>科级领导干部参训党员满意度</t>
  </si>
  <si>
    <t>反映参训人员对培训内容、教师授课、课程设置效果等满意度。</t>
  </si>
  <si>
    <t>1、做好本部门工作经费保障，2、强化项目资金管理使用，支持部门正常运转。</t>
  </si>
  <si>
    <t>手续费返还额金额</t>
  </si>
  <si>
    <t>300</t>
  </si>
  <si>
    <t>元</t>
  </si>
  <si>
    <t>反映年度内预估税务局返还手续费数额</t>
  </si>
  <si>
    <t>1、用于党校（行政学校）教师外出学习培训支出；2、用于党校（行政学校）教师开展流动党校培训工作；3、用于教师开呢科研工作，加强对重大理论现实问题和社会热点难点问题的研究，促进科研成果进课堂、进头脑，为县委、县政府决策咨询做好服务工作；4、用于党校后勤服务保障（报告厅，视频线路）学园环境绿化工作运行维护管理费。</t>
  </si>
  <si>
    <t>经费执行率</t>
  </si>
  <si>
    <t>反映年度内经费支出比率</t>
  </si>
  <si>
    <t>反映年度内成本控制情况</t>
  </si>
  <si>
    <t>部门运转率</t>
  </si>
  <si>
    <t>正常</t>
  </si>
  <si>
    <t>反映年度部门运转情况</t>
  </si>
  <si>
    <t>本单位职工满意度</t>
  </si>
  <si>
    <t>年度服务对象满意度情况</t>
  </si>
  <si>
    <t>支付2025年退休职工春节慰问金</t>
  </si>
  <si>
    <t xml:space="preserve">退休人员发放数量 </t>
  </si>
  <si>
    <t>支付2025年退休职工花名册</t>
  </si>
  <si>
    <t>支付2025年退休职工春节慰问金多</t>
  </si>
  <si>
    <t>部门运转</t>
  </si>
  <si>
    <t>正常运转</t>
  </si>
  <si>
    <t>反映部门单位运转情况</t>
  </si>
  <si>
    <t>单位退休人员满意度</t>
  </si>
  <si>
    <t>反映退休人员对单位履职情况的满意度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</si>
  <si>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</si>
  <si>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</si>
  <si>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</si>
  <si>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</si>
  <si>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注：本单位没有政府性基金预算，故本表无数据。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</si>
  <si>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</si>
  <si>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</si>
  <si>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</si>
  <si>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</si>
  <si>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</si>
  <si>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</si>
  <si>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</si>
  <si>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</si>
  <si>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</si>
  <si>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</si>
  <si>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注：本单位没有政府采购预算，故本表无数据。</t>
  </si>
  <si>
    <t>预算08表</t>
  </si>
  <si>
    <t>政府购买服务项目</t>
  </si>
  <si>
    <t>政府购买服务目录</t>
  </si>
  <si>
    <t>注：本单位没有政府购买服务预算，故本表无数据。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</si>
  <si>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</si>
  <si>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</si>
  <si>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</si>
  <si>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</si>
  <si>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</si>
  <si>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注：本单位没有转移支付预算，故本表无数据。</t>
  </si>
  <si>
    <t>预算09-2表</t>
  </si>
  <si>
    <t>注：本单位没有转移支付绩效预算，故本表无数据。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</si>
  <si>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</si>
  <si>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</si>
  <si>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</si>
  <si>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</si>
  <si>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</si>
  <si>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</si>
  <si>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</si>
  <si>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</si>
  <si>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</si>
  <si>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</si>
  <si>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上级补助</t>
  </si>
  <si>
    <t>注：本单位没有转移支付补助项目支出预算，故本表无数据。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</si>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</sst>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yyyy/mm/dd\ hh:mm:ss"/>
    <numFmt numFmtId="178" formatCode="hh:mm:ss"/>
    <numFmt numFmtId="179" formatCode="#,##0.00;\-#,##0.00;;@"/>
    <numFmt numFmtId="180" formatCode="#,##0;\-#,##0;;@"/>
  </numFmts>
  <fonts count="48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9"/>
      <color rgb="FF000000"/>
      <name val="Microsoft YaHei UI"/>
      <charset val="134"/>
    </font>
    <font>
      <sz val="30"/>
      <color rgb="FF000000"/>
      <name val="宋体"/>
      <charset val="134"/>
    </font>
    <font>
      <sz val="10"/>
      <color rgb="FF000000"/>
      <name val="Arial"/>
      <charset val="0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20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4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44" fillId="0" borderId="0" applyNumberFormat="0" applyFill="0" applyBorder="0" applyAlignment="0" applyProtection="0">
      <alignment vertical="center"/>
    </xf>
    <xf numFmtId="0" fontId="12" fillId="11" borderId="16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7" fillId="5" borderId="21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7" fillId="16" borderId="1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4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78" fontId="8" fillId="0" borderId="7">
      <alignment horizontal="right" vertical="center"/>
    </xf>
    <xf numFmtId="180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9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9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Fill="1" applyBorder="1" applyAlignment="1">
      <alignment vertical="top"/>
      <protection locked="0"/>
    </xf>
    <xf numFmtId="0" fontId="4" fillId="0" borderId="0" xfId="0" applyFont="1" applyFill="1" applyBorder="1" applyAlignment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/>
    <xf numFmtId="0" fontId="3" fillId="0" borderId="1" xfId="0" applyFont="1" applyFill="1" applyBorder="1" applyAlignment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179" fontId="8" fillId="0" borderId="7" xfId="0" applyNumberFormat="1" applyFont="1" applyFill="1" applyBorder="1" applyAlignment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left" vertical="center" wrapText="1" indent="1"/>
    </xf>
    <xf numFmtId="0" fontId="6" fillId="0" borderId="11" xfId="0" applyFont="1" applyFill="1" applyBorder="1" applyAlignment="1" applyProtection="1">
      <alignment horizontal="left" vertical="center" wrapText="1" inden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>
      <protection locked="0"/>
    </xf>
    <xf numFmtId="0" fontId="24" fillId="0" borderId="0" xfId="0" applyFont="1" applyFill="1" applyBorder="1" applyAlignment="1">
      <alignment horizontal="center" vertical="center"/>
      <protection locked="0"/>
    </xf>
    <xf numFmtId="0" fontId="7" fillId="0" borderId="0" xfId="0" applyFont="1" applyFill="1" applyBorder="1" applyAlignment="1"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center" vertical="center"/>
      <protection locked="0"/>
    </xf>
    <xf numFmtId="0" fontId="6" fillId="0" borderId="0" xfId="0" applyFont="1" applyFill="1" applyBorder="1" applyAlignment="1">
      <alignment horizontal="right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545454545454" defaultRowHeight="12" customHeight="1" outlineLevelCol="3"/>
  <cols>
    <col min="1" max="1" width="31.8454545454545" customWidth="1"/>
    <col min="2" max="2" width="35.5727272727273" customWidth="1"/>
    <col min="3" max="3" width="36.5727272727273" customWidth="1"/>
    <col min="4" max="4" width="33.8454545454545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2" t="str">
        <f>"单位名称："&amp;"中国共产党耿马傣族佤族自治县委员会党校"</f>
        <v>单位名称：中国共产党耿马傣族佤族自治县委员会党校</v>
      </c>
      <c r="B4" s="210"/>
      <c r="C4" s="210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3268690.24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11" t="s">
        <v>14</v>
      </c>
      <c r="B12" s="24">
        <v>20300</v>
      </c>
      <c r="C12" s="159" t="s">
        <v>15</v>
      </c>
      <c r="D12" s="24">
        <v>2659657.46</v>
      </c>
    </row>
    <row r="13" ht="18.75" customHeight="1" spans="1:4">
      <c r="A13" s="162" t="s">
        <v>16</v>
      </c>
      <c r="B13" s="24"/>
      <c r="C13" s="161" t="s">
        <v>17</v>
      </c>
      <c r="D13" s="24"/>
    </row>
    <row r="14" ht="18.75" customHeight="1" spans="1:4">
      <c r="A14" s="162" t="s">
        <v>18</v>
      </c>
      <c r="B14" s="24"/>
      <c r="C14" s="161" t="s">
        <v>19</v>
      </c>
      <c r="D14" s="24"/>
    </row>
    <row r="15" ht="18.75" customHeight="1" spans="1:4">
      <c r="A15" s="162" t="s">
        <v>20</v>
      </c>
      <c r="B15" s="24"/>
      <c r="C15" s="161" t="s">
        <v>21</v>
      </c>
      <c r="D15" s="24">
        <v>383994.48</v>
      </c>
    </row>
    <row r="16" ht="18.75" customHeight="1" spans="1:4">
      <c r="A16" s="162" t="s">
        <v>22</v>
      </c>
      <c r="B16" s="24"/>
      <c r="C16" s="161" t="s">
        <v>23</v>
      </c>
      <c r="D16" s="24">
        <v>95631.58</v>
      </c>
    </row>
    <row r="17" ht="18.75" customHeight="1" spans="1:4">
      <c r="A17" s="162" t="s">
        <v>24</v>
      </c>
      <c r="B17" s="24">
        <v>20300</v>
      </c>
      <c r="C17" s="162" t="s">
        <v>25</v>
      </c>
      <c r="D17" s="24"/>
    </row>
    <row r="18" ht="18.75" customHeight="1" spans="1:4">
      <c r="A18" s="162" t="s">
        <v>26</v>
      </c>
      <c r="B18" s="24"/>
      <c r="C18" s="162" t="s">
        <v>27</v>
      </c>
      <c r="D18" s="24"/>
    </row>
    <row r="19" ht="18.75" customHeight="1" spans="1:4">
      <c r="A19" s="163" t="s">
        <v>26</v>
      </c>
      <c r="B19" s="24"/>
      <c r="C19" s="161" t="s">
        <v>28</v>
      </c>
      <c r="D19" s="24"/>
    </row>
    <row r="20" ht="18.75" customHeight="1" spans="1:4">
      <c r="A20" s="163" t="s">
        <v>26</v>
      </c>
      <c r="B20" s="24"/>
      <c r="C20" s="161" t="s">
        <v>29</v>
      </c>
      <c r="D20" s="24"/>
    </row>
    <row r="21" ht="18.75" customHeight="1" spans="1:4">
      <c r="A21" s="163" t="s">
        <v>26</v>
      </c>
      <c r="B21" s="24"/>
      <c r="C21" s="161" t="s">
        <v>30</v>
      </c>
      <c r="D21" s="24"/>
    </row>
    <row r="22" ht="18.75" customHeight="1" spans="1:4">
      <c r="A22" s="163" t="s">
        <v>26</v>
      </c>
      <c r="B22" s="24"/>
      <c r="C22" s="161" t="s">
        <v>31</v>
      </c>
      <c r="D22" s="24"/>
    </row>
    <row r="23" ht="18.75" customHeight="1" spans="1:4">
      <c r="A23" s="163" t="s">
        <v>26</v>
      </c>
      <c r="B23" s="24"/>
      <c r="C23" s="161" t="s">
        <v>32</v>
      </c>
      <c r="D23" s="24"/>
    </row>
    <row r="24" ht="18.75" customHeight="1" spans="1:4">
      <c r="A24" s="163" t="s">
        <v>26</v>
      </c>
      <c r="B24" s="24"/>
      <c r="C24" s="161" t="s">
        <v>33</v>
      </c>
      <c r="D24" s="24"/>
    </row>
    <row r="25" ht="18.75" customHeight="1" spans="1:4">
      <c r="A25" s="163" t="s">
        <v>26</v>
      </c>
      <c r="B25" s="24"/>
      <c r="C25" s="161" t="s">
        <v>34</v>
      </c>
      <c r="D25" s="24"/>
    </row>
    <row r="26" ht="18.75" customHeight="1" spans="1:4">
      <c r="A26" s="163" t="s">
        <v>26</v>
      </c>
      <c r="B26" s="24"/>
      <c r="C26" s="161" t="s">
        <v>35</v>
      </c>
      <c r="D26" s="24">
        <v>149706.72</v>
      </c>
    </row>
    <row r="27" ht="18.75" customHeight="1" spans="1:4">
      <c r="A27" s="163" t="s">
        <v>26</v>
      </c>
      <c r="B27" s="24"/>
      <c r="C27" s="161" t="s">
        <v>36</v>
      </c>
      <c r="D27" s="24"/>
    </row>
    <row r="28" ht="18.75" customHeight="1" spans="1:4">
      <c r="A28" s="163" t="s">
        <v>26</v>
      </c>
      <c r="B28" s="24"/>
      <c r="C28" s="161" t="s">
        <v>37</v>
      </c>
      <c r="D28" s="24"/>
    </row>
    <row r="29" ht="18.75" customHeight="1" spans="1:4">
      <c r="A29" s="163" t="s">
        <v>26</v>
      </c>
      <c r="B29" s="24"/>
      <c r="C29" s="161" t="s">
        <v>38</v>
      </c>
      <c r="D29" s="24"/>
    </row>
    <row r="30" ht="18.75" customHeight="1" spans="1:4">
      <c r="A30" s="163" t="s">
        <v>26</v>
      </c>
      <c r="B30" s="24"/>
      <c r="C30" s="161" t="s">
        <v>39</v>
      </c>
      <c r="D30" s="24"/>
    </row>
    <row r="31" ht="18.75" customHeight="1" spans="1:4">
      <c r="A31" s="164" t="s">
        <v>26</v>
      </c>
      <c r="B31" s="24"/>
      <c r="C31" s="162" t="s">
        <v>40</v>
      </c>
      <c r="D31" s="24"/>
    </row>
    <row r="32" ht="18.75" customHeight="1" spans="1:4">
      <c r="A32" s="164" t="s">
        <v>26</v>
      </c>
      <c r="B32" s="24"/>
      <c r="C32" s="162" t="s">
        <v>41</v>
      </c>
      <c r="D32" s="24"/>
    </row>
    <row r="33" ht="18.75" customHeight="1" spans="1:4">
      <c r="A33" s="164" t="s">
        <v>26</v>
      </c>
      <c r="B33" s="24"/>
      <c r="C33" s="162" t="s">
        <v>42</v>
      </c>
      <c r="D33" s="24"/>
    </row>
    <row r="34" ht="18.75" customHeight="1" spans="1:4">
      <c r="A34" s="212" t="s">
        <v>43</v>
      </c>
      <c r="B34" s="165">
        <f>SUM(B8:B12)</f>
        <v>3288990.24</v>
      </c>
      <c r="C34" s="213" t="s">
        <v>44</v>
      </c>
      <c r="D34" s="165">
        <v>3288990.24</v>
      </c>
    </row>
    <row r="35" ht="18.75" customHeight="1" spans="1:4">
      <c r="A35" s="214" t="s">
        <v>45</v>
      </c>
      <c r="B35" s="24"/>
      <c r="C35" s="131" t="s">
        <v>46</v>
      </c>
      <c r="D35" s="24"/>
    </row>
    <row r="36" ht="18.75" customHeight="1" spans="1:4">
      <c r="A36" s="214" t="s">
        <v>47</v>
      </c>
      <c r="B36" s="24"/>
      <c r="C36" s="131" t="s">
        <v>47</v>
      </c>
      <c r="D36" s="24"/>
    </row>
    <row r="37" ht="18.75" customHeight="1" spans="1:4">
      <c r="A37" s="214" t="s">
        <v>48</v>
      </c>
      <c r="B37" s="24"/>
      <c r="C37" s="131" t="s">
        <v>49</v>
      </c>
      <c r="D37" s="24"/>
    </row>
    <row r="38" ht="18.75" customHeight="1" spans="1:4">
      <c r="A38" s="215" t="s">
        <v>50</v>
      </c>
      <c r="B38" s="165">
        <f t="shared" ref="B38:D38" si="1">B34+B35</f>
        <v>3288990.24</v>
      </c>
      <c r="C38" s="213" t="s">
        <v>51</v>
      </c>
      <c r="D38" s="165">
        <f t="shared" si="1"/>
        <v>3288990.24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3636363636364" defaultRowHeight="14.25" customHeight="1"/>
  <cols>
    <col min="1" max="1" width="21.1363636363636" style="176" customWidth="1"/>
    <col min="2" max="2" width="35.2818181818182" style="176" customWidth="1"/>
    <col min="3" max="8" width="20.4181818181818" style="176" customWidth="1"/>
    <col min="9" max="11" width="20.5727272727273" style="176" customWidth="1"/>
    <col min="12" max="12" width="20.4181818181818" style="176" customWidth="1"/>
    <col min="13" max="13" width="20.5727272727273" style="176" customWidth="1"/>
    <col min="14" max="19" width="20.4181818181818" style="176" customWidth="1"/>
    <col min="20" max="16384" width="9.13636363636364" style="176"/>
  </cols>
  <sheetData>
    <row r="1" s="176" customFormat="1" ht="15" customHeight="1" spans="10:19">
      <c r="J1" s="199"/>
      <c r="O1" s="200"/>
      <c r="P1" s="200"/>
      <c r="Q1" s="200"/>
      <c r="R1" s="200"/>
      <c r="S1" s="207" t="s">
        <v>52</v>
      </c>
    </row>
    <row r="2" s="176" customFormat="1" ht="57.75" customHeight="1" spans="1:19">
      <c r="A2" s="177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201"/>
      <c r="P2" s="201"/>
      <c r="Q2" s="201"/>
      <c r="R2" s="201"/>
      <c r="S2" s="201"/>
    </row>
    <row r="3" s="176" customFormat="1" ht="18.75" customHeight="1" spans="1:19">
      <c r="A3" s="179" t="str">
        <f>"单位名称："&amp;"中国共产党耿马傣族佤族自治县委员会党校"</f>
        <v>单位名称：中国共产党耿马傣族佤族自治县委员会党校</v>
      </c>
      <c r="B3" s="180"/>
      <c r="C3" s="180"/>
      <c r="D3" s="180"/>
      <c r="E3" s="180"/>
      <c r="F3" s="180"/>
      <c r="G3" s="180"/>
      <c r="H3" s="180"/>
      <c r="I3" s="180"/>
      <c r="J3" s="202"/>
      <c r="K3" s="180"/>
      <c r="L3" s="180"/>
      <c r="M3" s="180"/>
      <c r="N3" s="180"/>
      <c r="O3" s="202"/>
      <c r="P3" s="202"/>
      <c r="Q3" s="202"/>
      <c r="R3" s="202"/>
      <c r="S3" s="207" t="s">
        <v>1</v>
      </c>
    </row>
    <row r="4" s="176" customFormat="1" ht="18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4"/>
      <c r="F4" s="184"/>
      <c r="G4" s="184"/>
      <c r="H4" s="184"/>
      <c r="I4" s="184"/>
      <c r="J4" s="203"/>
      <c r="K4" s="184"/>
      <c r="L4" s="184"/>
      <c r="M4" s="184"/>
      <c r="N4" s="204"/>
      <c r="O4" s="183" t="s">
        <v>45</v>
      </c>
      <c r="P4" s="183"/>
      <c r="Q4" s="183"/>
      <c r="R4" s="183"/>
      <c r="S4" s="208"/>
    </row>
    <row r="5" s="176" customFormat="1" ht="18.75" customHeight="1" spans="1:19">
      <c r="A5" s="185"/>
      <c r="B5" s="186"/>
      <c r="C5" s="186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205" t="s">
        <v>62</v>
      </c>
      <c r="J5" s="205"/>
      <c r="K5" s="205"/>
      <c r="L5" s="205"/>
      <c r="M5" s="205"/>
      <c r="N5" s="190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s="176" customFormat="1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57</v>
      </c>
      <c r="J6" s="189" t="s">
        <v>64</v>
      </c>
      <c r="K6" s="189" t="s">
        <v>65</v>
      </c>
      <c r="L6" s="189" t="s">
        <v>66</v>
      </c>
      <c r="M6" s="189" t="s">
        <v>67</v>
      </c>
      <c r="N6" s="189" t="s">
        <v>68</v>
      </c>
      <c r="O6" s="206"/>
      <c r="P6" s="206"/>
      <c r="Q6" s="206"/>
      <c r="R6" s="206"/>
      <c r="S6" s="190"/>
    </row>
    <row r="7" s="176" customFormat="1" ht="18.75" customHeight="1" spans="1:19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  <c r="G7" s="191">
        <v>7</v>
      </c>
      <c r="H7" s="191">
        <v>8</v>
      </c>
      <c r="I7" s="191">
        <v>9</v>
      </c>
      <c r="J7" s="191">
        <v>10</v>
      </c>
      <c r="K7" s="191">
        <v>11</v>
      </c>
      <c r="L7" s="191">
        <v>12</v>
      </c>
      <c r="M7" s="191">
        <v>13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>
        <v>19</v>
      </c>
    </row>
    <row r="8" s="176" customFormat="1" ht="18.75" customHeight="1" spans="1:19">
      <c r="A8" s="192" t="s">
        <v>69</v>
      </c>
      <c r="B8" s="193" t="s">
        <v>70</v>
      </c>
      <c r="C8" s="194">
        <v>3288990.24</v>
      </c>
      <c r="D8" s="194">
        <v>3288990.24</v>
      </c>
      <c r="E8" s="194">
        <v>3268690.24</v>
      </c>
      <c r="F8" s="194"/>
      <c r="G8" s="194"/>
      <c r="H8" s="194"/>
      <c r="I8" s="194">
        <v>20300</v>
      </c>
      <c r="J8" s="194"/>
      <c r="K8" s="194"/>
      <c r="L8" s="194"/>
      <c r="M8" s="194"/>
      <c r="N8" s="194">
        <v>20300</v>
      </c>
      <c r="O8" s="194"/>
      <c r="P8" s="194"/>
      <c r="Q8" s="194"/>
      <c r="R8" s="194"/>
      <c r="S8" s="194"/>
    </row>
    <row r="9" s="176" customFormat="1" ht="18.75" customHeight="1" spans="1:19">
      <c r="A9" s="195" t="s">
        <v>71</v>
      </c>
      <c r="B9" s="196" t="s">
        <v>70</v>
      </c>
      <c r="C9" s="194">
        <v>3288990.24</v>
      </c>
      <c r="D9" s="194">
        <v>3288990.24</v>
      </c>
      <c r="E9" s="194">
        <v>3268690.24</v>
      </c>
      <c r="F9" s="194"/>
      <c r="G9" s="194"/>
      <c r="H9" s="194"/>
      <c r="I9" s="194">
        <v>20300</v>
      </c>
      <c r="J9" s="194"/>
      <c r="K9" s="194"/>
      <c r="L9" s="194"/>
      <c r="M9" s="194"/>
      <c r="N9" s="194">
        <v>20300</v>
      </c>
      <c r="O9" s="194"/>
      <c r="P9" s="194"/>
      <c r="Q9" s="194"/>
      <c r="R9" s="194"/>
      <c r="S9" s="194"/>
    </row>
    <row r="10" s="176" customFormat="1" ht="18.75" customHeight="1" spans="1:19">
      <c r="A10" s="197" t="s">
        <v>55</v>
      </c>
      <c r="B10" s="198"/>
      <c r="C10" s="194">
        <v>3288990.24</v>
      </c>
      <c r="D10" s="194">
        <v>3288990.24</v>
      </c>
      <c r="E10" s="194">
        <v>3268690.24</v>
      </c>
      <c r="F10" s="194"/>
      <c r="G10" s="194"/>
      <c r="H10" s="194"/>
      <c r="I10" s="194">
        <v>20300</v>
      </c>
      <c r="J10" s="194"/>
      <c r="K10" s="194"/>
      <c r="L10" s="194"/>
      <c r="M10" s="194"/>
      <c r="N10" s="194">
        <v>20300</v>
      </c>
      <c r="O10" s="194"/>
      <c r="P10" s="194"/>
      <c r="Q10" s="194"/>
      <c r="R10" s="194"/>
      <c r="S10" s="194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8"/>
  <sheetViews>
    <sheetView showZeros="0" workbookViewId="0">
      <pane ySplit="1" topLeftCell="A4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14.2818181818182" customWidth="1"/>
    <col min="2" max="2" width="37.7181818181818" customWidth="1"/>
    <col min="3" max="6" width="19.1454545454545" customWidth="1"/>
    <col min="7" max="8" width="19" customWidth="1"/>
    <col min="9" max="9" width="18.8454545454545" customWidth="1"/>
    <col min="10" max="11" width="19" customWidth="1"/>
    <col min="12" max="14" width="18.845454545454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7"/>
      <c r="E2" s="2"/>
      <c r="F2" s="2"/>
      <c r="G2" s="2"/>
      <c r="H2" s="167"/>
      <c r="I2" s="2"/>
      <c r="J2" s="167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ht="18.75" customHeight="1" spans="1:15">
      <c r="A4" s="169" t="str">
        <f>"单位名称："&amp;"中国共产党耿马傣族佤族自治县委员会党校"</f>
        <v>单位名称：中国共产党耿马傣族佤族自治县委员会党校</v>
      </c>
      <c r="B4" s="170"/>
      <c r="C4" s="63"/>
      <c r="D4" s="31"/>
      <c r="E4" s="63"/>
      <c r="F4" s="63"/>
      <c r="G4" s="63"/>
      <c r="H4" s="31"/>
      <c r="I4" s="63"/>
      <c r="J4" s="31"/>
      <c r="K4" s="63"/>
      <c r="L4" s="63"/>
      <c r="M4" s="175"/>
      <c r="N4" s="175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7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84</v>
      </c>
      <c r="B8" s="156" t="s">
        <v>85</v>
      </c>
      <c r="C8" s="24">
        <v>2659657.46</v>
      </c>
      <c r="D8" s="24">
        <v>2639357.46</v>
      </c>
      <c r="E8" s="24">
        <v>1587357.46</v>
      </c>
      <c r="F8" s="24">
        <v>1052000</v>
      </c>
      <c r="G8" s="24"/>
      <c r="H8" s="24"/>
      <c r="I8" s="24"/>
      <c r="J8" s="24">
        <v>20300</v>
      </c>
      <c r="K8" s="24"/>
      <c r="L8" s="24"/>
      <c r="M8" s="24"/>
      <c r="N8" s="24"/>
      <c r="O8" s="24">
        <v>20300</v>
      </c>
    </row>
    <row r="9" ht="18.75" customHeight="1" spans="1:15">
      <c r="A9" s="171" t="s">
        <v>86</v>
      </c>
      <c r="B9" s="172" t="str">
        <f>"  "&amp;"进修及培训"</f>
        <v>  进修及培训</v>
      </c>
      <c r="C9" s="24">
        <v>1909657.46</v>
      </c>
      <c r="D9" s="24">
        <v>1889357.46</v>
      </c>
      <c r="E9" s="24">
        <v>1587357.46</v>
      </c>
      <c r="F9" s="24">
        <v>302000</v>
      </c>
      <c r="G9" s="24"/>
      <c r="H9" s="24"/>
      <c r="I9" s="24"/>
      <c r="J9" s="24">
        <v>20300</v>
      </c>
      <c r="K9" s="24"/>
      <c r="L9" s="24"/>
      <c r="M9" s="24"/>
      <c r="N9" s="24"/>
      <c r="O9" s="24">
        <v>20300</v>
      </c>
    </row>
    <row r="10" ht="18.75" customHeight="1" spans="1:15">
      <c r="A10" s="171" t="s">
        <v>87</v>
      </c>
      <c r="B10" s="172" t="str">
        <f>"    "&amp;"干部教育"</f>
        <v>    干部教育</v>
      </c>
      <c r="C10" s="24">
        <v>1907657.46</v>
      </c>
      <c r="D10" s="24">
        <v>1887357.46</v>
      </c>
      <c r="E10" s="24">
        <v>1587357.46</v>
      </c>
      <c r="F10" s="24">
        <v>300000</v>
      </c>
      <c r="G10" s="24"/>
      <c r="H10" s="24"/>
      <c r="I10" s="24"/>
      <c r="J10" s="24">
        <v>20300</v>
      </c>
      <c r="K10" s="24"/>
      <c r="L10" s="24"/>
      <c r="M10" s="24"/>
      <c r="N10" s="24"/>
      <c r="O10" s="24">
        <v>20300</v>
      </c>
    </row>
    <row r="11" ht="18.75" customHeight="1" spans="1:15">
      <c r="A11" s="171" t="s">
        <v>88</v>
      </c>
      <c r="B11" s="172" t="str">
        <f>"    "&amp;"其他进修及培训"</f>
        <v>    其他进修及培训</v>
      </c>
      <c r="C11" s="24">
        <v>2000</v>
      </c>
      <c r="D11" s="24">
        <v>2000</v>
      </c>
      <c r="E11" s="24"/>
      <c r="F11" s="24">
        <v>2000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1" t="s">
        <v>89</v>
      </c>
      <c r="B12" s="172" t="str">
        <f>"  "&amp;"其他教育支出"</f>
        <v>  其他教育支出</v>
      </c>
      <c r="C12" s="24">
        <v>750000</v>
      </c>
      <c r="D12" s="24">
        <v>750000</v>
      </c>
      <c r="E12" s="24"/>
      <c r="F12" s="24">
        <v>750000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1" t="s">
        <v>90</v>
      </c>
      <c r="B13" s="172" t="str">
        <f>"    "&amp;"其他教育支出"</f>
        <v>    其他教育支出</v>
      </c>
      <c r="C13" s="24">
        <v>750000</v>
      </c>
      <c r="D13" s="24">
        <v>750000</v>
      </c>
      <c r="E13" s="24"/>
      <c r="F13" s="24">
        <v>750000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1" t="s">
        <v>91</v>
      </c>
      <c r="B14" s="156" t="s">
        <v>92</v>
      </c>
      <c r="C14" s="24">
        <v>383994.48</v>
      </c>
      <c r="D14" s="24">
        <v>383994.48</v>
      </c>
      <c r="E14" s="24">
        <v>383994.48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1" t="s">
        <v>93</v>
      </c>
      <c r="B15" s="172" t="str">
        <f>"  "&amp;"行政事业单位养老支出"</f>
        <v>  行政事业单位养老支出</v>
      </c>
      <c r="C15" s="24">
        <v>377474.76</v>
      </c>
      <c r="D15" s="24">
        <v>377474.76</v>
      </c>
      <c r="E15" s="24">
        <v>377474.76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1" t="s">
        <v>94</v>
      </c>
      <c r="B16" s="172" t="str">
        <f>"    "&amp;"事业单位离退休"</f>
        <v>    事业单位离退休</v>
      </c>
      <c r="C16" s="24">
        <v>177865.8</v>
      </c>
      <c r="D16" s="24">
        <v>177865.8</v>
      </c>
      <c r="E16" s="24">
        <v>177865.8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1" t="s">
        <v>95</v>
      </c>
      <c r="B17" s="172" t="str">
        <f>"    "&amp;"机关事业单位基本养老保险缴费支出"</f>
        <v>    机关事业单位基本养老保险缴费支出</v>
      </c>
      <c r="C17" s="24">
        <v>199608.96</v>
      </c>
      <c r="D17" s="24">
        <v>199608.96</v>
      </c>
      <c r="E17" s="24">
        <v>199608.96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1" t="s">
        <v>96</v>
      </c>
      <c r="B18" s="172" t="str">
        <f>"  "&amp;"抚恤"</f>
        <v>  抚恤</v>
      </c>
      <c r="C18" s="24">
        <v>6519.72</v>
      </c>
      <c r="D18" s="24">
        <v>6519.72</v>
      </c>
      <c r="E18" s="24">
        <v>6519.72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1" t="s">
        <v>97</v>
      </c>
      <c r="B19" s="172" t="str">
        <f>"    "&amp;"死亡抚恤"</f>
        <v>    死亡抚恤</v>
      </c>
      <c r="C19" s="24">
        <v>6519.72</v>
      </c>
      <c r="D19" s="24">
        <v>6519.72</v>
      </c>
      <c r="E19" s="24">
        <v>6519.72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1" t="s">
        <v>98</v>
      </c>
      <c r="B20" s="156" t="s">
        <v>99</v>
      </c>
      <c r="C20" s="24">
        <v>95631.58</v>
      </c>
      <c r="D20" s="24">
        <v>95631.58</v>
      </c>
      <c r="E20" s="24">
        <v>95631.58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1" t="s">
        <v>100</v>
      </c>
      <c r="B21" s="172" t="str">
        <f>"  "&amp;"行政事业单位医疗"</f>
        <v>  行政事业单位医疗</v>
      </c>
      <c r="C21" s="24">
        <v>95631.58</v>
      </c>
      <c r="D21" s="24">
        <v>95631.58</v>
      </c>
      <c r="E21" s="24">
        <v>95631.58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1" t="s">
        <v>101</v>
      </c>
      <c r="B22" s="172" t="str">
        <f>"    "&amp;"行政单位医疗"</f>
        <v>    行政单位医疗</v>
      </c>
      <c r="C22" s="24">
        <v>34022.06</v>
      </c>
      <c r="D22" s="24">
        <v>34022.06</v>
      </c>
      <c r="E22" s="24">
        <v>34022.06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1" t="s">
        <v>102</v>
      </c>
      <c r="B23" s="172" t="str">
        <f>"    "&amp;"事业单位医疗"</f>
        <v>    事业单位医疗</v>
      </c>
      <c r="C23" s="24">
        <v>54554.41</v>
      </c>
      <c r="D23" s="24">
        <v>54554.41</v>
      </c>
      <c r="E23" s="24">
        <v>54554.41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1" t="s">
        <v>103</v>
      </c>
      <c r="B24" s="172" t="str">
        <f>"    "&amp;"其他行政事业单位医疗支出"</f>
        <v>    其他行政事业单位医疗支出</v>
      </c>
      <c r="C24" s="24">
        <v>7055.11</v>
      </c>
      <c r="D24" s="24">
        <v>7055.11</v>
      </c>
      <c r="E24" s="24">
        <v>7055.11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1" t="s">
        <v>104</v>
      </c>
      <c r="B25" s="156" t="s">
        <v>105</v>
      </c>
      <c r="C25" s="24">
        <v>149706.72</v>
      </c>
      <c r="D25" s="24">
        <v>149706.72</v>
      </c>
      <c r="E25" s="24">
        <v>149706.72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1" t="s">
        <v>106</v>
      </c>
      <c r="B26" s="172" t="str">
        <f>"  "&amp;"住房改革支出"</f>
        <v>  住房改革支出</v>
      </c>
      <c r="C26" s="24">
        <v>149706.72</v>
      </c>
      <c r="D26" s="24">
        <v>149706.72</v>
      </c>
      <c r="E26" s="24">
        <v>149706.72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1" t="s">
        <v>107</v>
      </c>
      <c r="B27" s="172" t="str">
        <f>"    "&amp;"住房公积金"</f>
        <v>    住房公积金</v>
      </c>
      <c r="C27" s="24">
        <v>149706.72</v>
      </c>
      <c r="D27" s="24">
        <v>149706.72</v>
      </c>
      <c r="E27" s="24">
        <v>149706.72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3" t="s">
        <v>108</v>
      </c>
      <c r="B28" s="174" t="s">
        <v>108</v>
      </c>
      <c r="C28" s="24">
        <v>3288990.24</v>
      </c>
      <c r="D28" s="24">
        <v>3268690.24</v>
      </c>
      <c r="E28" s="24">
        <v>2216690.24</v>
      </c>
      <c r="F28" s="24">
        <v>1052000</v>
      </c>
      <c r="G28" s="24"/>
      <c r="H28" s="24"/>
      <c r="I28" s="24"/>
      <c r="J28" s="24">
        <v>20300</v>
      </c>
      <c r="K28" s="24"/>
      <c r="L28" s="24"/>
      <c r="M28" s="24"/>
      <c r="N28" s="24"/>
      <c r="O28" s="24">
        <v>20300</v>
      </c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3"/>
  <cols>
    <col min="1" max="1" width="39.2818181818182" customWidth="1"/>
    <col min="2" max="2" width="30.8454545454545" customWidth="1"/>
    <col min="3" max="3" width="35.8454545454545" customWidth="1"/>
    <col min="4" max="4" width="29.845454545454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109</v>
      </c>
    </row>
    <row r="3" ht="36" customHeight="1" spans="1:4">
      <c r="A3" s="6" t="str">
        <f>"2025"&amp;"年部门财政拨款收支预算总表"</f>
        <v>2025年部门财政拨款收支预算总表</v>
      </c>
      <c r="B3" s="154"/>
      <c r="C3" s="154"/>
      <c r="D3" s="154"/>
    </row>
    <row r="4" ht="18.75" customHeight="1" spans="1:4">
      <c r="A4" s="8" t="str">
        <f>"单位名称："&amp;"中国共产党耿马傣族佤族自治县委员会党校"</f>
        <v>单位名称：中国共产党耿马傣族佤族自治县委员会党校</v>
      </c>
      <c r="B4" s="155"/>
      <c r="C4" s="155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110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6" t="s">
        <v>111</v>
      </c>
      <c r="B8" s="24">
        <v>3268690.24</v>
      </c>
      <c r="C8" s="23" t="s">
        <v>112</v>
      </c>
      <c r="D8" s="24">
        <v>3268690.24</v>
      </c>
    </row>
    <row r="9" ht="18.75" customHeight="1" spans="1:4">
      <c r="A9" s="157" t="s">
        <v>113</v>
      </c>
      <c r="B9" s="24">
        <v>3268690.24</v>
      </c>
      <c r="C9" s="23" t="s">
        <v>114</v>
      </c>
      <c r="D9" s="24"/>
    </row>
    <row r="10" ht="18.75" customHeight="1" spans="1:4">
      <c r="A10" s="157" t="s">
        <v>115</v>
      </c>
      <c r="B10" s="24"/>
      <c r="C10" s="23" t="s">
        <v>116</v>
      </c>
      <c r="D10" s="24"/>
    </row>
    <row r="11" ht="18.75" customHeight="1" spans="1:4">
      <c r="A11" s="157" t="s">
        <v>117</v>
      </c>
      <c r="B11" s="24"/>
      <c r="C11" s="23" t="s">
        <v>118</v>
      </c>
      <c r="D11" s="24"/>
    </row>
    <row r="12" ht="18.75" customHeight="1" spans="1:4">
      <c r="A12" s="158" t="s">
        <v>119</v>
      </c>
      <c r="B12" s="24"/>
      <c r="C12" s="159" t="s">
        <v>120</v>
      </c>
      <c r="D12" s="24"/>
    </row>
    <row r="13" ht="18.75" customHeight="1" spans="1:4">
      <c r="A13" s="160" t="s">
        <v>113</v>
      </c>
      <c r="B13" s="24"/>
      <c r="C13" s="161" t="s">
        <v>121</v>
      </c>
      <c r="D13" s="24">
        <v>2639357.46</v>
      </c>
    </row>
    <row r="14" ht="18.75" customHeight="1" spans="1:4">
      <c r="A14" s="160" t="s">
        <v>115</v>
      </c>
      <c r="B14" s="24"/>
      <c r="C14" s="161" t="s">
        <v>122</v>
      </c>
      <c r="D14" s="24"/>
    </row>
    <row r="15" ht="18.75" customHeight="1" spans="1:4">
      <c r="A15" s="160" t="s">
        <v>117</v>
      </c>
      <c r="B15" s="24"/>
      <c r="C15" s="161" t="s">
        <v>123</v>
      </c>
      <c r="D15" s="24"/>
    </row>
    <row r="16" ht="18.75" customHeight="1" spans="1:4">
      <c r="A16" s="160" t="s">
        <v>26</v>
      </c>
      <c r="B16" s="24"/>
      <c r="C16" s="161" t="s">
        <v>124</v>
      </c>
      <c r="D16" s="24">
        <v>383994.48</v>
      </c>
    </row>
    <row r="17" ht="18.75" customHeight="1" spans="1:4">
      <c r="A17" s="160" t="s">
        <v>26</v>
      </c>
      <c r="B17" s="24" t="s">
        <v>26</v>
      </c>
      <c r="C17" s="161" t="s">
        <v>125</v>
      </c>
      <c r="D17" s="24">
        <v>95631.58</v>
      </c>
    </row>
    <row r="18" ht="18.75" customHeight="1" spans="1:4">
      <c r="A18" s="162" t="s">
        <v>26</v>
      </c>
      <c r="B18" s="24" t="s">
        <v>26</v>
      </c>
      <c r="C18" s="161" t="s">
        <v>126</v>
      </c>
      <c r="D18" s="24"/>
    </row>
    <row r="19" ht="18.75" customHeight="1" spans="1:4">
      <c r="A19" s="162" t="s">
        <v>26</v>
      </c>
      <c r="B19" s="24" t="s">
        <v>26</v>
      </c>
      <c r="C19" s="161" t="s">
        <v>127</v>
      </c>
      <c r="D19" s="24"/>
    </row>
    <row r="20" ht="18.75" customHeight="1" spans="1:4">
      <c r="A20" s="163" t="s">
        <v>26</v>
      </c>
      <c r="B20" s="24" t="s">
        <v>26</v>
      </c>
      <c r="C20" s="161" t="s">
        <v>128</v>
      </c>
      <c r="D20" s="24"/>
    </row>
    <row r="21" ht="18.75" customHeight="1" spans="1:4">
      <c r="A21" s="163" t="s">
        <v>26</v>
      </c>
      <c r="B21" s="24" t="s">
        <v>26</v>
      </c>
      <c r="C21" s="161" t="s">
        <v>129</v>
      </c>
      <c r="D21" s="24"/>
    </row>
    <row r="22" ht="18.75" customHeight="1" spans="1:4">
      <c r="A22" s="163" t="s">
        <v>26</v>
      </c>
      <c r="B22" s="24" t="s">
        <v>26</v>
      </c>
      <c r="C22" s="161" t="s">
        <v>130</v>
      </c>
      <c r="D22" s="24"/>
    </row>
    <row r="23" ht="18.75" customHeight="1" spans="1:4">
      <c r="A23" s="163" t="s">
        <v>26</v>
      </c>
      <c r="B23" s="24" t="s">
        <v>26</v>
      </c>
      <c r="C23" s="161" t="s">
        <v>131</v>
      </c>
      <c r="D23" s="24"/>
    </row>
    <row r="24" ht="18.75" customHeight="1" spans="1:4">
      <c r="A24" s="163" t="s">
        <v>26</v>
      </c>
      <c r="B24" s="24" t="s">
        <v>26</v>
      </c>
      <c r="C24" s="161" t="s">
        <v>132</v>
      </c>
      <c r="D24" s="24"/>
    </row>
    <row r="25" ht="18.75" customHeight="1" spans="1:4">
      <c r="A25" s="163" t="s">
        <v>26</v>
      </c>
      <c r="B25" s="24" t="s">
        <v>26</v>
      </c>
      <c r="C25" s="161" t="s">
        <v>133</v>
      </c>
      <c r="D25" s="24"/>
    </row>
    <row r="26" ht="18.75" customHeight="1" spans="1:4">
      <c r="A26" s="163" t="s">
        <v>26</v>
      </c>
      <c r="B26" s="24" t="s">
        <v>26</v>
      </c>
      <c r="C26" s="161" t="s">
        <v>134</v>
      </c>
      <c r="D26" s="24"/>
    </row>
    <row r="27" ht="18.75" customHeight="1" spans="1:4">
      <c r="A27" s="163" t="s">
        <v>26</v>
      </c>
      <c r="B27" s="24" t="s">
        <v>26</v>
      </c>
      <c r="C27" s="161" t="s">
        <v>135</v>
      </c>
      <c r="D27" s="24">
        <v>149706.72</v>
      </c>
    </row>
    <row r="28" ht="18.75" customHeight="1" spans="1:4">
      <c r="A28" s="163" t="s">
        <v>26</v>
      </c>
      <c r="B28" s="24" t="s">
        <v>26</v>
      </c>
      <c r="C28" s="161" t="s">
        <v>136</v>
      </c>
      <c r="D28" s="24"/>
    </row>
    <row r="29" ht="18.75" customHeight="1" spans="1:4">
      <c r="A29" s="163" t="s">
        <v>26</v>
      </c>
      <c r="B29" s="24" t="s">
        <v>26</v>
      </c>
      <c r="C29" s="161" t="s">
        <v>137</v>
      </c>
      <c r="D29" s="24"/>
    </row>
    <row r="30" ht="18.75" customHeight="1" spans="1:4">
      <c r="A30" s="163" t="s">
        <v>26</v>
      </c>
      <c r="B30" s="24" t="s">
        <v>26</v>
      </c>
      <c r="C30" s="161" t="s">
        <v>138</v>
      </c>
      <c r="D30" s="24"/>
    </row>
    <row r="31" ht="18.75" customHeight="1" spans="1:4">
      <c r="A31" s="163" t="s">
        <v>26</v>
      </c>
      <c r="B31" s="24" t="s">
        <v>26</v>
      </c>
      <c r="C31" s="161" t="s">
        <v>139</v>
      </c>
      <c r="D31" s="24"/>
    </row>
    <row r="32" ht="18.75" customHeight="1" spans="1:4">
      <c r="A32" s="164" t="s">
        <v>26</v>
      </c>
      <c r="B32" s="24" t="s">
        <v>26</v>
      </c>
      <c r="C32" s="161" t="s">
        <v>140</v>
      </c>
      <c r="D32" s="24"/>
    </row>
    <row r="33" ht="18.75" customHeight="1" spans="1:4">
      <c r="A33" s="164" t="s">
        <v>26</v>
      </c>
      <c r="B33" s="24" t="s">
        <v>26</v>
      </c>
      <c r="C33" s="161" t="s">
        <v>141</v>
      </c>
      <c r="D33" s="24"/>
    </row>
    <row r="34" ht="18.75" customHeight="1" spans="1:4">
      <c r="A34" s="164" t="s">
        <v>26</v>
      </c>
      <c r="B34" s="24" t="s">
        <v>26</v>
      </c>
      <c r="C34" s="161" t="s">
        <v>142</v>
      </c>
      <c r="D34" s="24"/>
    </row>
    <row r="35" ht="18.75" customHeight="1" spans="1:4">
      <c r="A35" s="164" t="s">
        <v>26</v>
      </c>
      <c r="B35" s="24" t="s">
        <v>26</v>
      </c>
      <c r="C35" s="161" t="s">
        <v>143</v>
      </c>
      <c r="D35" s="24"/>
    </row>
    <row r="36" ht="18.75" customHeight="1" spans="1:4">
      <c r="A36" s="56" t="s">
        <v>144</v>
      </c>
      <c r="B36" s="165">
        <v>3268690.24</v>
      </c>
      <c r="C36" s="166" t="s">
        <v>51</v>
      </c>
      <c r="D36" s="165">
        <v>3268690.24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5"/>
      <c r="F2" s="58"/>
      <c r="G2" s="40" t="s">
        <v>145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6"/>
      <c r="C3" s="146"/>
      <c r="D3" s="146"/>
      <c r="E3" s="146"/>
      <c r="F3" s="146"/>
      <c r="G3" s="146"/>
    </row>
    <row r="4" ht="18" customHeight="1" spans="1:7">
      <c r="A4" s="147" t="str">
        <f>"单位名称："&amp;"中国共产党耿马傣族佤族自治县委员会党校"</f>
        <v>单位名称：中国共产党耿马傣族佤族自治县委员会党校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48" t="s">
        <v>146</v>
      </c>
      <c r="B5" s="149"/>
      <c r="C5" s="106" t="s">
        <v>55</v>
      </c>
      <c r="D5" s="129" t="s">
        <v>75</v>
      </c>
      <c r="E5" s="14"/>
      <c r="F5" s="15"/>
      <c r="G5" s="122" t="s">
        <v>76</v>
      </c>
    </row>
    <row r="6" ht="20.25" customHeight="1" spans="1:7">
      <c r="A6" s="150" t="s">
        <v>73</v>
      </c>
      <c r="B6" s="150" t="s">
        <v>74</v>
      </c>
      <c r="C6" s="34"/>
      <c r="D6" s="67" t="s">
        <v>57</v>
      </c>
      <c r="E6" s="67" t="s">
        <v>147</v>
      </c>
      <c r="F6" s="67" t="s">
        <v>148</v>
      </c>
      <c r="G6" s="95"/>
    </row>
    <row r="7" ht="19.5" customHeight="1" spans="1:7">
      <c r="A7" s="150" t="s">
        <v>149</v>
      </c>
      <c r="B7" s="150" t="s">
        <v>150</v>
      </c>
      <c r="C7" s="150" t="s">
        <v>151</v>
      </c>
      <c r="D7" s="67">
        <v>4</v>
      </c>
      <c r="E7" s="151" t="s">
        <v>152</v>
      </c>
      <c r="F7" s="151" t="s">
        <v>153</v>
      </c>
      <c r="G7" s="150" t="s">
        <v>154</v>
      </c>
    </row>
    <row r="8" ht="18" customHeight="1" spans="1:7">
      <c r="A8" s="35" t="s">
        <v>84</v>
      </c>
      <c r="B8" s="35" t="s">
        <v>85</v>
      </c>
      <c r="C8" s="24">
        <v>2639357.46</v>
      </c>
      <c r="D8" s="24">
        <v>1587357.46</v>
      </c>
      <c r="E8" s="24">
        <v>1462576.6</v>
      </c>
      <c r="F8" s="24">
        <v>124780.86</v>
      </c>
      <c r="G8" s="24">
        <v>1052000</v>
      </c>
    </row>
    <row r="9" ht="18" customHeight="1" spans="1:7">
      <c r="A9" s="117" t="s">
        <v>86</v>
      </c>
      <c r="B9" s="117" t="s">
        <v>155</v>
      </c>
      <c r="C9" s="24">
        <v>1889357.46</v>
      </c>
      <c r="D9" s="24">
        <v>1587357.46</v>
      </c>
      <c r="E9" s="24">
        <v>1462576.6</v>
      </c>
      <c r="F9" s="24">
        <v>124780.86</v>
      </c>
      <c r="G9" s="24">
        <v>302000</v>
      </c>
    </row>
    <row r="10" ht="18" customHeight="1" spans="1:7">
      <c r="A10" s="118" t="s">
        <v>87</v>
      </c>
      <c r="B10" s="118" t="s">
        <v>156</v>
      </c>
      <c r="C10" s="24">
        <v>1887357.46</v>
      </c>
      <c r="D10" s="24">
        <v>1587357.46</v>
      </c>
      <c r="E10" s="24">
        <v>1462576.6</v>
      </c>
      <c r="F10" s="24">
        <v>124780.86</v>
      </c>
      <c r="G10" s="24">
        <v>300000</v>
      </c>
    </row>
    <row r="11" ht="18" customHeight="1" spans="1:7">
      <c r="A11" s="118" t="s">
        <v>88</v>
      </c>
      <c r="B11" s="118" t="s">
        <v>157</v>
      </c>
      <c r="C11" s="24">
        <v>2000</v>
      </c>
      <c r="D11" s="24"/>
      <c r="E11" s="24"/>
      <c r="F11" s="24"/>
      <c r="G11" s="24">
        <v>2000</v>
      </c>
    </row>
    <row r="12" ht="18" customHeight="1" spans="1:7">
      <c r="A12" s="117" t="s">
        <v>89</v>
      </c>
      <c r="B12" s="117" t="s">
        <v>158</v>
      </c>
      <c r="C12" s="24">
        <v>750000</v>
      </c>
      <c r="D12" s="24"/>
      <c r="E12" s="24"/>
      <c r="F12" s="24"/>
      <c r="G12" s="24">
        <v>750000</v>
      </c>
    </row>
    <row r="13" ht="18" customHeight="1" spans="1:7">
      <c r="A13" s="118" t="s">
        <v>90</v>
      </c>
      <c r="B13" s="118" t="s">
        <v>158</v>
      </c>
      <c r="C13" s="24">
        <v>750000</v>
      </c>
      <c r="D13" s="24"/>
      <c r="E13" s="24"/>
      <c r="F13" s="24"/>
      <c r="G13" s="24">
        <v>750000</v>
      </c>
    </row>
    <row r="14" ht="18" customHeight="1" spans="1:7">
      <c r="A14" s="35" t="s">
        <v>91</v>
      </c>
      <c r="B14" s="35" t="s">
        <v>92</v>
      </c>
      <c r="C14" s="24">
        <v>383994.48</v>
      </c>
      <c r="D14" s="24">
        <v>383994.48</v>
      </c>
      <c r="E14" s="24">
        <v>383994.48</v>
      </c>
      <c r="F14" s="24"/>
      <c r="G14" s="24"/>
    </row>
    <row r="15" ht="18" customHeight="1" spans="1:7">
      <c r="A15" s="117" t="s">
        <v>93</v>
      </c>
      <c r="B15" s="117" t="s">
        <v>159</v>
      </c>
      <c r="C15" s="24">
        <v>377474.76</v>
      </c>
      <c r="D15" s="24">
        <v>377474.76</v>
      </c>
      <c r="E15" s="24">
        <v>377474.76</v>
      </c>
      <c r="F15" s="24"/>
      <c r="G15" s="24"/>
    </row>
    <row r="16" ht="18" customHeight="1" spans="1:7">
      <c r="A16" s="118" t="s">
        <v>94</v>
      </c>
      <c r="B16" s="118" t="s">
        <v>160</v>
      </c>
      <c r="C16" s="24">
        <v>177865.8</v>
      </c>
      <c r="D16" s="24">
        <v>177865.8</v>
      </c>
      <c r="E16" s="24">
        <v>177865.8</v>
      </c>
      <c r="F16" s="24"/>
      <c r="G16" s="24"/>
    </row>
    <row r="17" ht="18" customHeight="1" spans="1:7">
      <c r="A17" s="118" t="s">
        <v>95</v>
      </c>
      <c r="B17" s="118" t="s">
        <v>161</v>
      </c>
      <c r="C17" s="24">
        <v>199608.96</v>
      </c>
      <c r="D17" s="24">
        <v>199608.96</v>
      </c>
      <c r="E17" s="24">
        <v>199608.96</v>
      </c>
      <c r="F17" s="24"/>
      <c r="G17" s="24"/>
    </row>
    <row r="18" ht="18" customHeight="1" spans="1:7">
      <c r="A18" s="117" t="s">
        <v>96</v>
      </c>
      <c r="B18" s="117" t="s">
        <v>162</v>
      </c>
      <c r="C18" s="24">
        <v>6519.72</v>
      </c>
      <c r="D18" s="24">
        <v>6519.72</v>
      </c>
      <c r="E18" s="24">
        <v>6519.72</v>
      </c>
      <c r="F18" s="24"/>
      <c r="G18" s="24"/>
    </row>
    <row r="19" ht="18" customHeight="1" spans="1:7">
      <c r="A19" s="118" t="s">
        <v>97</v>
      </c>
      <c r="B19" s="118" t="s">
        <v>163</v>
      </c>
      <c r="C19" s="24">
        <v>6519.72</v>
      </c>
      <c r="D19" s="24">
        <v>6519.72</v>
      </c>
      <c r="E19" s="24">
        <v>6519.72</v>
      </c>
      <c r="F19" s="24"/>
      <c r="G19" s="24"/>
    </row>
    <row r="20" ht="18" customHeight="1" spans="1:7">
      <c r="A20" s="35" t="s">
        <v>98</v>
      </c>
      <c r="B20" s="35" t="s">
        <v>99</v>
      </c>
      <c r="C20" s="24">
        <v>95631.58</v>
      </c>
      <c r="D20" s="24">
        <v>95631.58</v>
      </c>
      <c r="E20" s="24">
        <v>95631.58</v>
      </c>
      <c r="F20" s="24"/>
      <c r="G20" s="24"/>
    </row>
    <row r="21" ht="18" customHeight="1" spans="1:7">
      <c r="A21" s="117" t="s">
        <v>100</v>
      </c>
      <c r="B21" s="117" t="s">
        <v>164</v>
      </c>
      <c r="C21" s="24">
        <v>95631.58</v>
      </c>
      <c r="D21" s="24">
        <v>95631.58</v>
      </c>
      <c r="E21" s="24">
        <v>95631.58</v>
      </c>
      <c r="F21" s="24"/>
      <c r="G21" s="24"/>
    </row>
    <row r="22" ht="18" customHeight="1" spans="1:7">
      <c r="A22" s="118" t="s">
        <v>101</v>
      </c>
      <c r="B22" s="118" t="s">
        <v>165</v>
      </c>
      <c r="C22" s="24">
        <v>34022.06</v>
      </c>
      <c r="D22" s="24">
        <v>34022.06</v>
      </c>
      <c r="E22" s="24">
        <v>34022.06</v>
      </c>
      <c r="F22" s="24"/>
      <c r="G22" s="24"/>
    </row>
    <row r="23" ht="18" customHeight="1" spans="1:7">
      <c r="A23" s="118" t="s">
        <v>102</v>
      </c>
      <c r="B23" s="118" t="s">
        <v>166</v>
      </c>
      <c r="C23" s="24">
        <v>54554.41</v>
      </c>
      <c r="D23" s="24">
        <v>54554.41</v>
      </c>
      <c r="E23" s="24">
        <v>54554.41</v>
      </c>
      <c r="F23" s="24"/>
      <c r="G23" s="24"/>
    </row>
    <row r="24" ht="18" customHeight="1" spans="1:7">
      <c r="A24" s="118" t="s">
        <v>103</v>
      </c>
      <c r="B24" s="118" t="s">
        <v>167</v>
      </c>
      <c r="C24" s="24">
        <v>7055.11</v>
      </c>
      <c r="D24" s="24">
        <v>7055.11</v>
      </c>
      <c r="E24" s="24">
        <v>7055.11</v>
      </c>
      <c r="F24" s="24"/>
      <c r="G24" s="24"/>
    </row>
    <row r="25" ht="18" customHeight="1" spans="1:7">
      <c r="A25" s="35" t="s">
        <v>104</v>
      </c>
      <c r="B25" s="35" t="s">
        <v>105</v>
      </c>
      <c r="C25" s="24">
        <v>149706.72</v>
      </c>
      <c r="D25" s="24">
        <v>149706.72</v>
      </c>
      <c r="E25" s="24">
        <v>149706.72</v>
      </c>
      <c r="F25" s="24"/>
      <c r="G25" s="24"/>
    </row>
    <row r="26" ht="18" customHeight="1" spans="1:7">
      <c r="A26" s="117" t="s">
        <v>106</v>
      </c>
      <c r="B26" s="117" t="s">
        <v>168</v>
      </c>
      <c r="C26" s="24">
        <v>149706.72</v>
      </c>
      <c r="D26" s="24">
        <v>149706.72</v>
      </c>
      <c r="E26" s="24">
        <v>149706.72</v>
      </c>
      <c r="F26" s="24"/>
      <c r="G26" s="24"/>
    </row>
    <row r="27" ht="18" customHeight="1" spans="1:7">
      <c r="A27" s="118" t="s">
        <v>107</v>
      </c>
      <c r="B27" s="118" t="s">
        <v>169</v>
      </c>
      <c r="C27" s="24">
        <v>149706.72</v>
      </c>
      <c r="D27" s="24">
        <v>149706.72</v>
      </c>
      <c r="E27" s="24">
        <v>149706.72</v>
      </c>
      <c r="F27" s="24"/>
      <c r="G27" s="24"/>
    </row>
    <row r="28" ht="18" customHeight="1" spans="1:7">
      <c r="A28" s="152" t="s">
        <v>108</v>
      </c>
      <c r="B28" s="153" t="s">
        <v>108</v>
      </c>
      <c r="C28" s="24">
        <v>3268690.24</v>
      </c>
      <c r="D28" s="24">
        <v>2216690.24</v>
      </c>
      <c r="E28" s="24">
        <v>2091909.38</v>
      </c>
      <c r="F28" s="24">
        <v>124780.86</v>
      </c>
      <c r="G28" s="24">
        <v>1052000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Row="7" outlineLevelCol="5"/>
  <cols>
    <col min="1" max="1" width="23.5727272727273" customWidth="1"/>
    <col min="2" max="6" width="22.8454545454545" customWidth="1"/>
  </cols>
  <sheetData>
    <row r="1" customHeight="1" spans="1:6">
      <c r="A1" s="138"/>
      <c r="B1" s="138"/>
      <c r="C1" s="138"/>
      <c r="D1" s="138"/>
      <c r="E1" s="138"/>
      <c r="F1" s="138"/>
    </row>
    <row r="2" ht="15" customHeight="1" spans="1:6">
      <c r="A2" s="139"/>
      <c r="B2" s="140"/>
      <c r="C2" s="63"/>
      <c r="F2" s="88" t="s">
        <v>170</v>
      </c>
    </row>
    <row r="3" ht="39" customHeight="1" spans="1:6">
      <c r="A3" s="127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</row>
    <row r="4" ht="18.75" customHeight="1" spans="1:6">
      <c r="A4" s="42" t="str">
        <f>"单位名称："&amp;"中国共产党耿马傣族佤族自治县委员会党校"</f>
        <v>单位名称：中国共产党耿马傣族佤族自治县委员会党校</v>
      </c>
      <c r="B4" s="140"/>
      <c r="C4" s="63"/>
      <c r="D4" s="31"/>
      <c r="F4" s="88" t="s">
        <v>171</v>
      </c>
    </row>
    <row r="5" ht="18.75" customHeight="1" spans="1:6">
      <c r="A5" s="11" t="s">
        <v>172</v>
      </c>
      <c r="B5" s="32" t="s">
        <v>173</v>
      </c>
      <c r="C5" s="13" t="s">
        <v>174</v>
      </c>
      <c r="D5" s="14"/>
      <c r="E5" s="15"/>
      <c r="F5" s="32" t="s">
        <v>175</v>
      </c>
    </row>
    <row r="6" ht="18.75" customHeight="1" spans="1:6">
      <c r="A6" s="18"/>
      <c r="B6" s="34"/>
      <c r="C6" s="67" t="s">
        <v>57</v>
      </c>
      <c r="D6" s="67" t="s">
        <v>176</v>
      </c>
      <c r="E6" s="67" t="s">
        <v>177</v>
      </c>
      <c r="F6" s="34"/>
    </row>
    <row r="7" ht="18.75" customHeight="1" spans="1:6">
      <c r="A7" s="141">
        <v>1</v>
      </c>
      <c r="B7" s="142">
        <v>2</v>
      </c>
      <c r="C7" s="143">
        <v>3</v>
      </c>
      <c r="D7" s="143">
        <v>4</v>
      </c>
      <c r="E7" s="143">
        <v>5</v>
      </c>
      <c r="F7" s="142">
        <v>6</v>
      </c>
    </row>
    <row r="8" ht="18.75" customHeight="1" spans="1:6">
      <c r="A8" s="144">
        <v>3000</v>
      </c>
      <c r="B8" s="144"/>
      <c r="C8" s="144"/>
      <c r="D8" s="144"/>
      <c r="E8" s="144"/>
      <c r="F8" s="144">
        <v>3000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5"/>
  <sheetViews>
    <sheetView showZeros="0" workbookViewId="0">
      <pane ySplit="1" topLeftCell="A24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32.8454545454545" customWidth="1"/>
    <col min="2" max="2" width="25.4181818181818" customWidth="1"/>
    <col min="3" max="3" width="26.5727272727273" customWidth="1"/>
    <col min="4" max="4" width="10.1454545454545" customWidth="1"/>
    <col min="5" max="5" width="28.5909090909091" customWidth="1"/>
    <col min="6" max="6" width="10.2818181818182" customWidth="1"/>
    <col min="7" max="7" width="23" customWidth="1"/>
    <col min="8" max="21" width="19.845454545454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178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"单位名称："&amp;"中国共产党耿马傣族佤族自治县委员会党校"</f>
        <v>单位名称：中国共产党耿马傣族佤族自治县委员会党校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171</v>
      </c>
    </row>
    <row r="5" ht="18" customHeight="1" spans="1:23">
      <c r="A5" s="11" t="s">
        <v>179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184</v>
      </c>
      <c r="G5" s="11" t="s">
        <v>185</v>
      </c>
      <c r="H5" s="129" t="s">
        <v>186</v>
      </c>
      <c r="I5" s="65" t="s">
        <v>186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187</v>
      </c>
      <c r="I6" s="129" t="s">
        <v>58</v>
      </c>
      <c r="J6" s="65"/>
      <c r="K6" s="65"/>
      <c r="L6" s="65"/>
      <c r="M6" s="135"/>
      <c r="N6" s="13" t="s">
        <v>188</v>
      </c>
      <c r="O6" s="14"/>
      <c r="P6" s="15"/>
      <c r="Q6" s="11" t="s">
        <v>61</v>
      </c>
      <c r="R6" s="129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7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189</v>
      </c>
      <c r="J7" s="11" t="s">
        <v>190</v>
      </c>
      <c r="K7" s="11" t="s">
        <v>191</v>
      </c>
      <c r="L7" s="11" t="s">
        <v>192</v>
      </c>
      <c r="M7" s="11" t="s">
        <v>193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194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195</v>
      </c>
      <c r="K8" s="18" t="s">
        <v>191</v>
      </c>
      <c r="L8" s="18" t="s">
        <v>192</v>
      </c>
      <c r="M8" s="18" t="s">
        <v>193</v>
      </c>
      <c r="N8" s="18" t="s">
        <v>191</v>
      </c>
      <c r="O8" s="18" t="s">
        <v>192</v>
      </c>
      <c r="P8" s="18" t="s">
        <v>193</v>
      </c>
      <c r="Q8" s="18" t="s">
        <v>61</v>
      </c>
      <c r="R8" s="18" t="s">
        <v>57</v>
      </c>
      <c r="S8" s="18" t="s">
        <v>64</v>
      </c>
      <c r="T8" s="18" t="s">
        <v>194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70</v>
      </c>
      <c r="B10" s="131"/>
      <c r="C10" s="131"/>
      <c r="D10" s="131"/>
      <c r="E10" s="131"/>
      <c r="F10" s="131"/>
      <c r="G10" s="131"/>
      <c r="H10" s="24">
        <v>2216690.24</v>
      </c>
      <c r="I10" s="24">
        <v>2216690.24</v>
      </c>
      <c r="J10" s="24"/>
      <c r="K10" s="24"/>
      <c r="L10" s="24">
        <v>2216690.24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70</v>
      </c>
      <c r="B11" s="22"/>
      <c r="C11" s="22"/>
      <c r="D11" s="22"/>
      <c r="E11" s="22"/>
      <c r="F11" s="22"/>
      <c r="G11" s="22"/>
      <c r="H11" s="24">
        <v>2216690.24</v>
      </c>
      <c r="I11" s="24">
        <v>2216690.24</v>
      </c>
      <c r="J11" s="24"/>
      <c r="K11" s="24"/>
      <c r="L11" s="24">
        <v>2216690.24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2" t="s">
        <v>70</v>
      </c>
      <c r="B12" s="22" t="s">
        <v>196</v>
      </c>
      <c r="C12" s="22" t="s">
        <v>197</v>
      </c>
      <c r="D12" s="22" t="s">
        <v>87</v>
      </c>
      <c r="E12" s="22" t="s">
        <v>156</v>
      </c>
      <c r="F12" s="22" t="s">
        <v>198</v>
      </c>
      <c r="G12" s="22" t="s">
        <v>199</v>
      </c>
      <c r="H12" s="24">
        <v>193704</v>
      </c>
      <c r="I12" s="24">
        <v>193704</v>
      </c>
      <c r="J12" s="24"/>
      <c r="K12" s="24"/>
      <c r="L12" s="24">
        <v>193704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2" t="s">
        <v>70</v>
      </c>
      <c r="B13" s="22" t="s">
        <v>200</v>
      </c>
      <c r="C13" s="22" t="s">
        <v>201</v>
      </c>
      <c r="D13" s="22" t="s">
        <v>87</v>
      </c>
      <c r="E13" s="22" t="s">
        <v>156</v>
      </c>
      <c r="F13" s="22" t="s">
        <v>198</v>
      </c>
      <c r="G13" s="22" t="s">
        <v>199</v>
      </c>
      <c r="H13" s="24">
        <v>370020</v>
      </c>
      <c r="I13" s="24">
        <v>370020</v>
      </c>
      <c r="J13" s="24"/>
      <c r="K13" s="24"/>
      <c r="L13" s="24">
        <v>370020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2" t="s">
        <v>70</v>
      </c>
      <c r="B14" s="22" t="s">
        <v>196</v>
      </c>
      <c r="C14" s="22" t="s">
        <v>197</v>
      </c>
      <c r="D14" s="22" t="s">
        <v>87</v>
      </c>
      <c r="E14" s="22" t="s">
        <v>156</v>
      </c>
      <c r="F14" s="22" t="s">
        <v>202</v>
      </c>
      <c r="G14" s="22" t="s">
        <v>203</v>
      </c>
      <c r="H14" s="24">
        <v>49500</v>
      </c>
      <c r="I14" s="24">
        <v>49500</v>
      </c>
      <c r="J14" s="24"/>
      <c r="K14" s="24"/>
      <c r="L14" s="24">
        <v>49500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2" t="s">
        <v>70</v>
      </c>
      <c r="B15" s="22" t="s">
        <v>196</v>
      </c>
      <c r="C15" s="22" t="s">
        <v>197</v>
      </c>
      <c r="D15" s="22" t="s">
        <v>87</v>
      </c>
      <c r="E15" s="22" t="s">
        <v>156</v>
      </c>
      <c r="F15" s="22" t="s">
        <v>202</v>
      </c>
      <c r="G15" s="22" t="s">
        <v>203</v>
      </c>
      <c r="H15" s="24">
        <v>202680</v>
      </c>
      <c r="I15" s="24">
        <v>202680</v>
      </c>
      <c r="J15" s="24"/>
      <c r="K15" s="24"/>
      <c r="L15" s="24">
        <v>202680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2" t="s">
        <v>70</v>
      </c>
      <c r="B16" s="22" t="s">
        <v>200</v>
      </c>
      <c r="C16" s="22" t="s">
        <v>201</v>
      </c>
      <c r="D16" s="22" t="s">
        <v>87</v>
      </c>
      <c r="E16" s="22" t="s">
        <v>156</v>
      </c>
      <c r="F16" s="22" t="s">
        <v>202</v>
      </c>
      <c r="G16" s="22" t="s">
        <v>203</v>
      </c>
      <c r="H16" s="24">
        <v>65940</v>
      </c>
      <c r="I16" s="24">
        <v>65940</v>
      </c>
      <c r="J16" s="24"/>
      <c r="K16" s="24"/>
      <c r="L16" s="24">
        <v>65940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2" t="s">
        <v>70</v>
      </c>
      <c r="B17" s="22" t="s">
        <v>196</v>
      </c>
      <c r="C17" s="22" t="s">
        <v>197</v>
      </c>
      <c r="D17" s="22" t="s">
        <v>87</v>
      </c>
      <c r="E17" s="22" t="s">
        <v>156</v>
      </c>
      <c r="F17" s="22" t="s">
        <v>204</v>
      </c>
      <c r="G17" s="22" t="s">
        <v>205</v>
      </c>
      <c r="H17" s="24">
        <v>16142</v>
      </c>
      <c r="I17" s="24">
        <v>16142</v>
      </c>
      <c r="J17" s="24"/>
      <c r="K17" s="24"/>
      <c r="L17" s="24">
        <v>16142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2" t="s">
        <v>70</v>
      </c>
      <c r="B18" s="22" t="s">
        <v>206</v>
      </c>
      <c r="C18" s="22" t="s">
        <v>207</v>
      </c>
      <c r="D18" s="22" t="s">
        <v>87</v>
      </c>
      <c r="E18" s="22" t="s">
        <v>156</v>
      </c>
      <c r="F18" s="22" t="s">
        <v>204</v>
      </c>
      <c r="G18" s="22" t="s">
        <v>205</v>
      </c>
      <c r="H18" s="24">
        <v>82800</v>
      </c>
      <c r="I18" s="24">
        <v>82800</v>
      </c>
      <c r="J18" s="24"/>
      <c r="K18" s="24"/>
      <c r="L18" s="24">
        <v>82800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2" t="s">
        <v>70</v>
      </c>
      <c r="B19" s="22" t="s">
        <v>208</v>
      </c>
      <c r="C19" s="22" t="s">
        <v>209</v>
      </c>
      <c r="D19" s="22" t="s">
        <v>87</v>
      </c>
      <c r="E19" s="22" t="s">
        <v>156</v>
      </c>
      <c r="F19" s="22" t="s">
        <v>210</v>
      </c>
      <c r="G19" s="22" t="s">
        <v>211</v>
      </c>
      <c r="H19" s="24">
        <v>226512</v>
      </c>
      <c r="I19" s="24">
        <v>226512</v>
      </c>
      <c r="J19" s="24"/>
      <c r="K19" s="24"/>
      <c r="L19" s="24">
        <v>226512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2" t="s">
        <v>70</v>
      </c>
      <c r="B20" s="22" t="s">
        <v>212</v>
      </c>
      <c r="C20" s="22" t="s">
        <v>213</v>
      </c>
      <c r="D20" s="22" t="s">
        <v>87</v>
      </c>
      <c r="E20" s="22" t="s">
        <v>156</v>
      </c>
      <c r="F20" s="22" t="s">
        <v>210</v>
      </c>
      <c r="G20" s="22" t="s">
        <v>211</v>
      </c>
      <c r="H20" s="24">
        <v>144000</v>
      </c>
      <c r="I20" s="24">
        <v>144000</v>
      </c>
      <c r="J20" s="24"/>
      <c r="K20" s="24"/>
      <c r="L20" s="24">
        <v>144000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2" t="s">
        <v>70</v>
      </c>
      <c r="B21" s="22" t="s">
        <v>214</v>
      </c>
      <c r="C21" s="22" t="s">
        <v>215</v>
      </c>
      <c r="D21" s="22" t="s">
        <v>87</v>
      </c>
      <c r="E21" s="22" t="s">
        <v>156</v>
      </c>
      <c r="F21" s="22" t="s">
        <v>210</v>
      </c>
      <c r="G21" s="22" t="s">
        <v>211</v>
      </c>
      <c r="H21" s="24">
        <v>105900</v>
      </c>
      <c r="I21" s="24">
        <v>105900</v>
      </c>
      <c r="J21" s="24"/>
      <c r="K21" s="24"/>
      <c r="L21" s="24">
        <v>105900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2" t="s">
        <v>70</v>
      </c>
      <c r="B22" s="22" t="s">
        <v>216</v>
      </c>
      <c r="C22" s="22" t="s">
        <v>217</v>
      </c>
      <c r="D22" s="22" t="s">
        <v>95</v>
      </c>
      <c r="E22" s="22" t="s">
        <v>161</v>
      </c>
      <c r="F22" s="22" t="s">
        <v>218</v>
      </c>
      <c r="G22" s="22" t="s">
        <v>219</v>
      </c>
      <c r="H22" s="24">
        <v>199608.96</v>
      </c>
      <c r="I22" s="24">
        <v>199608.96</v>
      </c>
      <c r="J22" s="24"/>
      <c r="K22" s="24"/>
      <c r="L22" s="24">
        <v>199608.96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2" t="s">
        <v>70</v>
      </c>
      <c r="B23" s="22" t="s">
        <v>216</v>
      </c>
      <c r="C23" s="22" t="s">
        <v>217</v>
      </c>
      <c r="D23" s="22" t="s">
        <v>220</v>
      </c>
      <c r="E23" s="22" t="s">
        <v>221</v>
      </c>
      <c r="F23" s="22" t="s">
        <v>222</v>
      </c>
      <c r="G23" s="22" t="s">
        <v>223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2" t="s">
        <v>70</v>
      </c>
      <c r="B24" s="22" t="s">
        <v>216</v>
      </c>
      <c r="C24" s="22" t="s">
        <v>217</v>
      </c>
      <c r="D24" s="22" t="s">
        <v>101</v>
      </c>
      <c r="E24" s="22" t="s">
        <v>165</v>
      </c>
      <c r="F24" s="22" t="s">
        <v>224</v>
      </c>
      <c r="G24" s="22" t="s">
        <v>225</v>
      </c>
      <c r="H24" s="24">
        <v>34022.06</v>
      </c>
      <c r="I24" s="24">
        <v>34022.06</v>
      </c>
      <c r="J24" s="24"/>
      <c r="K24" s="24"/>
      <c r="L24" s="24">
        <v>34022.06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2" t="s">
        <v>70</v>
      </c>
      <c r="B25" s="22" t="s">
        <v>216</v>
      </c>
      <c r="C25" s="22" t="s">
        <v>217</v>
      </c>
      <c r="D25" s="22" t="s">
        <v>102</v>
      </c>
      <c r="E25" s="22" t="s">
        <v>166</v>
      </c>
      <c r="F25" s="22" t="s">
        <v>224</v>
      </c>
      <c r="G25" s="22" t="s">
        <v>225</v>
      </c>
      <c r="H25" s="24">
        <v>54554.41</v>
      </c>
      <c r="I25" s="24">
        <v>54554.41</v>
      </c>
      <c r="J25" s="24"/>
      <c r="K25" s="24"/>
      <c r="L25" s="24">
        <v>54554.41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2" t="s">
        <v>70</v>
      </c>
      <c r="B26" s="22" t="s">
        <v>216</v>
      </c>
      <c r="C26" s="22" t="s">
        <v>217</v>
      </c>
      <c r="D26" s="22" t="s">
        <v>226</v>
      </c>
      <c r="E26" s="22" t="s">
        <v>227</v>
      </c>
      <c r="F26" s="22" t="s">
        <v>228</v>
      </c>
      <c r="G26" s="22" t="s">
        <v>229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2" t="s">
        <v>70</v>
      </c>
      <c r="B27" s="22" t="s">
        <v>216</v>
      </c>
      <c r="C27" s="22" t="s">
        <v>217</v>
      </c>
      <c r="D27" s="22" t="s">
        <v>87</v>
      </c>
      <c r="E27" s="22" t="s">
        <v>156</v>
      </c>
      <c r="F27" s="22" t="s">
        <v>230</v>
      </c>
      <c r="G27" s="22" t="s">
        <v>231</v>
      </c>
      <c r="H27" s="24">
        <v>5378.6</v>
      </c>
      <c r="I27" s="24">
        <v>5378.6</v>
      </c>
      <c r="J27" s="24"/>
      <c r="K27" s="24"/>
      <c r="L27" s="24">
        <v>5378.6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2" t="s">
        <v>70</v>
      </c>
      <c r="B28" s="22" t="s">
        <v>216</v>
      </c>
      <c r="C28" s="22" t="s">
        <v>217</v>
      </c>
      <c r="D28" s="22" t="s">
        <v>103</v>
      </c>
      <c r="E28" s="22" t="s">
        <v>167</v>
      </c>
      <c r="F28" s="22" t="s">
        <v>230</v>
      </c>
      <c r="G28" s="22" t="s">
        <v>231</v>
      </c>
      <c r="H28" s="24">
        <v>4560</v>
      </c>
      <c r="I28" s="24">
        <v>4560</v>
      </c>
      <c r="J28" s="24"/>
      <c r="K28" s="24"/>
      <c r="L28" s="24">
        <v>4560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2" t="s">
        <v>70</v>
      </c>
      <c r="B29" s="22" t="s">
        <v>216</v>
      </c>
      <c r="C29" s="22" t="s">
        <v>217</v>
      </c>
      <c r="D29" s="22" t="s">
        <v>103</v>
      </c>
      <c r="E29" s="22" t="s">
        <v>167</v>
      </c>
      <c r="F29" s="22" t="s">
        <v>230</v>
      </c>
      <c r="G29" s="22" t="s">
        <v>231</v>
      </c>
      <c r="H29" s="24">
        <v>2495.11</v>
      </c>
      <c r="I29" s="24">
        <v>2495.11</v>
      </c>
      <c r="J29" s="24"/>
      <c r="K29" s="24"/>
      <c r="L29" s="24">
        <v>2495.11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2" t="s">
        <v>70</v>
      </c>
      <c r="B30" s="22" t="s">
        <v>232</v>
      </c>
      <c r="C30" s="22" t="s">
        <v>169</v>
      </c>
      <c r="D30" s="22" t="s">
        <v>107</v>
      </c>
      <c r="E30" s="22" t="s">
        <v>169</v>
      </c>
      <c r="F30" s="22" t="s">
        <v>233</v>
      </c>
      <c r="G30" s="22" t="s">
        <v>169</v>
      </c>
      <c r="H30" s="24">
        <v>149706.72</v>
      </c>
      <c r="I30" s="24">
        <v>149706.72</v>
      </c>
      <c r="J30" s="24"/>
      <c r="K30" s="24"/>
      <c r="L30" s="24">
        <v>149706.72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2" t="s">
        <v>70</v>
      </c>
      <c r="B31" s="22" t="s">
        <v>234</v>
      </c>
      <c r="C31" s="22" t="s">
        <v>235</v>
      </c>
      <c r="D31" s="22" t="s">
        <v>87</v>
      </c>
      <c r="E31" s="22" t="s">
        <v>156</v>
      </c>
      <c r="F31" s="22" t="s">
        <v>236</v>
      </c>
      <c r="G31" s="22" t="s">
        <v>237</v>
      </c>
      <c r="H31" s="24">
        <v>2000</v>
      </c>
      <c r="I31" s="24">
        <v>2000</v>
      </c>
      <c r="J31" s="24"/>
      <c r="K31" s="24"/>
      <c r="L31" s="24">
        <v>2000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2" t="s">
        <v>70</v>
      </c>
      <c r="B32" s="22" t="s">
        <v>234</v>
      </c>
      <c r="C32" s="22" t="s">
        <v>235</v>
      </c>
      <c r="D32" s="22" t="s">
        <v>87</v>
      </c>
      <c r="E32" s="22" t="s">
        <v>156</v>
      </c>
      <c r="F32" s="22" t="s">
        <v>238</v>
      </c>
      <c r="G32" s="22" t="s">
        <v>239</v>
      </c>
      <c r="H32" s="24">
        <v>6000</v>
      </c>
      <c r="I32" s="24">
        <v>6000</v>
      </c>
      <c r="J32" s="24"/>
      <c r="K32" s="24"/>
      <c r="L32" s="24">
        <v>6000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2" t="s">
        <v>70</v>
      </c>
      <c r="B33" s="22" t="s">
        <v>234</v>
      </c>
      <c r="C33" s="22" t="s">
        <v>235</v>
      </c>
      <c r="D33" s="22" t="s">
        <v>87</v>
      </c>
      <c r="E33" s="22" t="s">
        <v>156</v>
      </c>
      <c r="F33" s="22" t="s">
        <v>240</v>
      </c>
      <c r="G33" s="22" t="s">
        <v>241</v>
      </c>
      <c r="H33" s="24">
        <v>5000</v>
      </c>
      <c r="I33" s="24">
        <v>5000</v>
      </c>
      <c r="J33" s="24"/>
      <c r="K33" s="24"/>
      <c r="L33" s="24">
        <v>5000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2" t="s">
        <v>70</v>
      </c>
      <c r="B34" s="22" t="s">
        <v>234</v>
      </c>
      <c r="C34" s="22" t="s">
        <v>235</v>
      </c>
      <c r="D34" s="22" t="s">
        <v>87</v>
      </c>
      <c r="E34" s="22" t="s">
        <v>156</v>
      </c>
      <c r="F34" s="22" t="s">
        <v>242</v>
      </c>
      <c r="G34" s="22" t="s">
        <v>243</v>
      </c>
      <c r="H34" s="24">
        <v>2000</v>
      </c>
      <c r="I34" s="24">
        <v>2000</v>
      </c>
      <c r="J34" s="24"/>
      <c r="K34" s="24"/>
      <c r="L34" s="24">
        <v>2000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2" t="s">
        <v>70</v>
      </c>
      <c r="B35" s="22" t="s">
        <v>244</v>
      </c>
      <c r="C35" s="22" t="s">
        <v>245</v>
      </c>
      <c r="D35" s="22" t="s">
        <v>87</v>
      </c>
      <c r="E35" s="22" t="s">
        <v>156</v>
      </c>
      <c r="F35" s="22" t="s">
        <v>246</v>
      </c>
      <c r="G35" s="22" t="s">
        <v>175</v>
      </c>
      <c r="H35" s="24">
        <v>3000</v>
      </c>
      <c r="I35" s="24">
        <v>3000</v>
      </c>
      <c r="J35" s="24"/>
      <c r="K35" s="24"/>
      <c r="L35" s="24">
        <v>3000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2" t="s">
        <v>70</v>
      </c>
      <c r="B36" s="22" t="s">
        <v>234</v>
      </c>
      <c r="C36" s="22" t="s">
        <v>235</v>
      </c>
      <c r="D36" s="22" t="s">
        <v>87</v>
      </c>
      <c r="E36" s="22" t="s">
        <v>156</v>
      </c>
      <c r="F36" s="22" t="s">
        <v>247</v>
      </c>
      <c r="G36" s="22" t="s">
        <v>248</v>
      </c>
      <c r="H36" s="24">
        <v>4800</v>
      </c>
      <c r="I36" s="24">
        <v>4800</v>
      </c>
      <c r="J36" s="24"/>
      <c r="K36" s="24"/>
      <c r="L36" s="24">
        <v>4800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2" t="s">
        <v>70</v>
      </c>
      <c r="B37" s="22" t="s">
        <v>234</v>
      </c>
      <c r="C37" s="22" t="s">
        <v>235</v>
      </c>
      <c r="D37" s="22" t="s">
        <v>87</v>
      </c>
      <c r="E37" s="22" t="s">
        <v>156</v>
      </c>
      <c r="F37" s="22" t="s">
        <v>249</v>
      </c>
      <c r="G37" s="22" t="s">
        <v>250</v>
      </c>
      <c r="H37" s="24">
        <v>4000</v>
      </c>
      <c r="I37" s="24">
        <v>4000</v>
      </c>
      <c r="J37" s="24"/>
      <c r="K37" s="24"/>
      <c r="L37" s="24">
        <v>4000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2" t="s">
        <v>70</v>
      </c>
      <c r="B38" s="22" t="s">
        <v>234</v>
      </c>
      <c r="C38" s="22" t="s">
        <v>235</v>
      </c>
      <c r="D38" s="22" t="s">
        <v>87</v>
      </c>
      <c r="E38" s="22" t="s">
        <v>156</v>
      </c>
      <c r="F38" s="22" t="s">
        <v>251</v>
      </c>
      <c r="G38" s="22" t="s">
        <v>252</v>
      </c>
      <c r="H38" s="24">
        <v>15200</v>
      </c>
      <c r="I38" s="24">
        <v>15200</v>
      </c>
      <c r="J38" s="24"/>
      <c r="K38" s="24"/>
      <c r="L38" s="24">
        <v>15200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2" t="s">
        <v>70</v>
      </c>
      <c r="B39" s="22" t="s">
        <v>253</v>
      </c>
      <c r="C39" s="22" t="s">
        <v>254</v>
      </c>
      <c r="D39" s="22" t="s">
        <v>87</v>
      </c>
      <c r="E39" s="22" t="s">
        <v>156</v>
      </c>
      <c r="F39" s="22" t="s">
        <v>255</v>
      </c>
      <c r="G39" s="22" t="s">
        <v>254</v>
      </c>
      <c r="H39" s="24">
        <v>23295.12</v>
      </c>
      <c r="I39" s="24">
        <v>23295.12</v>
      </c>
      <c r="J39" s="24"/>
      <c r="K39" s="24"/>
      <c r="L39" s="24">
        <v>23295.12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2" t="s">
        <v>70</v>
      </c>
      <c r="B40" s="22" t="s">
        <v>256</v>
      </c>
      <c r="C40" s="22" t="s">
        <v>257</v>
      </c>
      <c r="D40" s="22" t="s">
        <v>87</v>
      </c>
      <c r="E40" s="22" t="s">
        <v>156</v>
      </c>
      <c r="F40" s="22" t="s">
        <v>258</v>
      </c>
      <c r="G40" s="22" t="s">
        <v>259</v>
      </c>
      <c r="H40" s="24">
        <v>41400</v>
      </c>
      <c r="I40" s="24">
        <v>41400</v>
      </c>
      <c r="J40" s="24"/>
      <c r="K40" s="24"/>
      <c r="L40" s="24">
        <v>41400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2" t="s">
        <v>70</v>
      </c>
      <c r="B41" s="22" t="s">
        <v>260</v>
      </c>
      <c r="C41" s="22" t="s">
        <v>261</v>
      </c>
      <c r="D41" s="22" t="s">
        <v>87</v>
      </c>
      <c r="E41" s="22" t="s">
        <v>156</v>
      </c>
      <c r="F41" s="22" t="s">
        <v>262</v>
      </c>
      <c r="G41" s="22" t="s">
        <v>263</v>
      </c>
      <c r="H41" s="24">
        <v>18085.74</v>
      </c>
      <c r="I41" s="24">
        <v>18085.74</v>
      </c>
      <c r="J41" s="24"/>
      <c r="K41" s="24"/>
      <c r="L41" s="24">
        <v>18085.74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2" t="s">
        <v>70</v>
      </c>
      <c r="B42" s="22" t="s">
        <v>264</v>
      </c>
      <c r="C42" s="22" t="s">
        <v>265</v>
      </c>
      <c r="D42" s="22" t="s">
        <v>94</v>
      </c>
      <c r="E42" s="22" t="s">
        <v>160</v>
      </c>
      <c r="F42" s="22" t="s">
        <v>266</v>
      </c>
      <c r="G42" s="22" t="s">
        <v>267</v>
      </c>
      <c r="H42" s="24">
        <v>177865.8</v>
      </c>
      <c r="I42" s="24">
        <v>177865.8</v>
      </c>
      <c r="J42" s="24"/>
      <c r="K42" s="24"/>
      <c r="L42" s="24">
        <v>177865.8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2" t="s">
        <v>70</v>
      </c>
      <c r="B43" s="22" t="s">
        <v>268</v>
      </c>
      <c r="C43" s="22" t="s">
        <v>269</v>
      </c>
      <c r="D43" s="22" t="s">
        <v>97</v>
      </c>
      <c r="E43" s="22" t="s">
        <v>163</v>
      </c>
      <c r="F43" s="22" t="s">
        <v>270</v>
      </c>
      <c r="G43" s="22" t="s">
        <v>271</v>
      </c>
      <c r="H43" s="24">
        <v>6519.72</v>
      </c>
      <c r="I43" s="24">
        <v>6519.72</v>
      </c>
      <c r="J43" s="24"/>
      <c r="K43" s="24"/>
      <c r="L43" s="24">
        <v>6519.72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2" t="s">
        <v>70</v>
      </c>
      <c r="B44" s="22" t="s">
        <v>216</v>
      </c>
      <c r="C44" s="22" t="s">
        <v>217</v>
      </c>
      <c r="D44" s="22" t="s">
        <v>101</v>
      </c>
      <c r="E44" s="22" t="s">
        <v>165</v>
      </c>
      <c r="F44" s="22" t="s">
        <v>272</v>
      </c>
      <c r="G44" s="22" t="s">
        <v>273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36" t="s">
        <v>108</v>
      </c>
      <c r="B45" s="133"/>
      <c r="C45" s="133"/>
      <c r="D45" s="133"/>
      <c r="E45" s="133"/>
      <c r="F45" s="133"/>
      <c r="G45" s="134"/>
      <c r="H45" s="24">
        <v>2216690.24</v>
      </c>
      <c r="I45" s="24">
        <v>2216690.24</v>
      </c>
      <c r="J45" s="24"/>
      <c r="K45" s="24"/>
      <c r="L45" s="24">
        <v>2216690.24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12.4181818181818" customWidth="1"/>
    <col min="2" max="2" width="30.4363636363636" customWidth="1"/>
    <col min="3" max="3" width="32.8454545454545" customWidth="1"/>
    <col min="4" max="4" width="23.8454545454545" customWidth="1"/>
    <col min="5" max="5" width="11.1454545454545" customWidth="1"/>
    <col min="6" max="6" width="17.7181818181818" customWidth="1"/>
    <col min="7" max="7" width="9.84545454545455" customWidth="1"/>
    <col min="8" max="8" width="17.7181818181818" customWidth="1"/>
    <col min="9" max="21" width="19.1454545454545" customWidth="1"/>
    <col min="22" max="23" width="19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274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"单位名称："&amp;"中国共产党耿马傣族佤族自治县委员会党校"</f>
        <v>单位名称：中国共产党耿马傣族佤族自治县委员会党校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171</v>
      </c>
    </row>
    <row r="5" ht="18.75" customHeight="1" spans="1:23">
      <c r="A5" s="11" t="s">
        <v>275</v>
      </c>
      <c r="B5" s="12" t="s">
        <v>180</v>
      </c>
      <c r="C5" s="11" t="s">
        <v>181</v>
      </c>
      <c r="D5" s="11" t="s">
        <v>276</v>
      </c>
      <c r="E5" s="12" t="s">
        <v>182</v>
      </c>
      <c r="F5" s="12" t="s">
        <v>183</v>
      </c>
      <c r="G5" s="12" t="s">
        <v>277</v>
      </c>
      <c r="H5" s="12" t="s">
        <v>278</v>
      </c>
      <c r="I5" s="32" t="s">
        <v>55</v>
      </c>
      <c r="J5" s="13" t="s">
        <v>279</v>
      </c>
      <c r="K5" s="14"/>
      <c r="L5" s="14"/>
      <c r="M5" s="15"/>
      <c r="N5" s="13" t="s">
        <v>188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58</v>
      </c>
      <c r="K6" s="122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194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57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280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281</v>
      </c>
      <c r="D10" s="22"/>
      <c r="E10" s="22"/>
      <c r="F10" s="22"/>
      <c r="G10" s="22"/>
      <c r="H10" s="22"/>
      <c r="I10" s="24">
        <v>2000</v>
      </c>
      <c r="J10" s="24">
        <v>2000</v>
      </c>
      <c r="K10" s="24">
        <v>2000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282</v>
      </c>
      <c r="B11" s="120" t="s">
        <v>283</v>
      </c>
      <c r="C11" s="22" t="s">
        <v>281</v>
      </c>
      <c r="D11" s="120" t="s">
        <v>70</v>
      </c>
      <c r="E11" s="120" t="s">
        <v>88</v>
      </c>
      <c r="F11" s="120" t="s">
        <v>157</v>
      </c>
      <c r="G11" s="120" t="s">
        <v>270</v>
      </c>
      <c r="H11" s="120" t="s">
        <v>271</v>
      </c>
      <c r="I11" s="24">
        <v>2000</v>
      </c>
      <c r="J11" s="24">
        <v>2000</v>
      </c>
      <c r="K11" s="24">
        <v>2000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284</v>
      </c>
      <c r="D12" s="26"/>
      <c r="E12" s="26"/>
      <c r="F12" s="26"/>
      <c r="G12" s="26"/>
      <c r="H12" s="26"/>
      <c r="I12" s="24">
        <v>200000</v>
      </c>
      <c r="J12" s="24">
        <v>200000</v>
      </c>
      <c r="K12" s="24">
        <v>200000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282</v>
      </c>
      <c r="B13" s="120" t="s">
        <v>285</v>
      </c>
      <c r="C13" s="22" t="s">
        <v>284</v>
      </c>
      <c r="D13" s="120" t="s">
        <v>70</v>
      </c>
      <c r="E13" s="120" t="s">
        <v>87</v>
      </c>
      <c r="F13" s="120" t="s">
        <v>156</v>
      </c>
      <c r="G13" s="120" t="s">
        <v>251</v>
      </c>
      <c r="H13" s="120" t="s">
        <v>252</v>
      </c>
      <c r="I13" s="24">
        <v>100000</v>
      </c>
      <c r="J13" s="24">
        <v>100000</v>
      </c>
      <c r="K13" s="24">
        <v>100000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282</v>
      </c>
      <c r="B14" s="120" t="s">
        <v>285</v>
      </c>
      <c r="C14" s="22" t="s">
        <v>284</v>
      </c>
      <c r="D14" s="120" t="s">
        <v>70</v>
      </c>
      <c r="E14" s="120" t="s">
        <v>87</v>
      </c>
      <c r="F14" s="120" t="s">
        <v>156</v>
      </c>
      <c r="G14" s="120" t="s">
        <v>236</v>
      </c>
      <c r="H14" s="120" t="s">
        <v>237</v>
      </c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282</v>
      </c>
      <c r="B15" s="120" t="s">
        <v>285</v>
      </c>
      <c r="C15" s="22" t="s">
        <v>284</v>
      </c>
      <c r="D15" s="120" t="s">
        <v>70</v>
      </c>
      <c r="E15" s="120" t="s">
        <v>87</v>
      </c>
      <c r="F15" s="120" t="s">
        <v>156</v>
      </c>
      <c r="G15" s="120" t="s">
        <v>238</v>
      </c>
      <c r="H15" s="120" t="s">
        <v>239</v>
      </c>
      <c r="I15" s="24">
        <v>15000</v>
      </c>
      <c r="J15" s="24">
        <v>15000</v>
      </c>
      <c r="K15" s="24">
        <v>15000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282</v>
      </c>
      <c r="B16" s="120" t="s">
        <v>285</v>
      </c>
      <c r="C16" s="22" t="s">
        <v>284</v>
      </c>
      <c r="D16" s="120" t="s">
        <v>70</v>
      </c>
      <c r="E16" s="120" t="s">
        <v>87</v>
      </c>
      <c r="F16" s="120" t="s">
        <v>156</v>
      </c>
      <c r="G16" s="120" t="s">
        <v>242</v>
      </c>
      <c r="H16" s="120" t="s">
        <v>243</v>
      </c>
      <c r="I16" s="24">
        <v>5000</v>
      </c>
      <c r="J16" s="24">
        <v>5000</v>
      </c>
      <c r="K16" s="24">
        <v>5000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282</v>
      </c>
      <c r="B17" s="120" t="s">
        <v>285</v>
      </c>
      <c r="C17" s="22" t="s">
        <v>284</v>
      </c>
      <c r="D17" s="120" t="s">
        <v>70</v>
      </c>
      <c r="E17" s="120" t="s">
        <v>87</v>
      </c>
      <c r="F17" s="120" t="s">
        <v>156</v>
      </c>
      <c r="G17" s="120" t="s">
        <v>240</v>
      </c>
      <c r="H17" s="120" t="s">
        <v>241</v>
      </c>
      <c r="I17" s="24">
        <v>10000</v>
      </c>
      <c r="J17" s="24">
        <v>10000</v>
      </c>
      <c r="K17" s="24">
        <v>10000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0" t="s">
        <v>282</v>
      </c>
      <c r="B18" s="120" t="s">
        <v>285</v>
      </c>
      <c r="C18" s="22" t="s">
        <v>284</v>
      </c>
      <c r="D18" s="120" t="s">
        <v>70</v>
      </c>
      <c r="E18" s="120" t="s">
        <v>87</v>
      </c>
      <c r="F18" s="120" t="s">
        <v>156</v>
      </c>
      <c r="G18" s="120" t="s">
        <v>286</v>
      </c>
      <c r="H18" s="120" t="s">
        <v>287</v>
      </c>
      <c r="I18" s="24">
        <v>30000</v>
      </c>
      <c r="J18" s="24">
        <v>30000</v>
      </c>
      <c r="K18" s="24">
        <v>30000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282</v>
      </c>
      <c r="B19" s="120" t="s">
        <v>285</v>
      </c>
      <c r="C19" s="22" t="s">
        <v>284</v>
      </c>
      <c r="D19" s="120" t="s">
        <v>70</v>
      </c>
      <c r="E19" s="120" t="s">
        <v>87</v>
      </c>
      <c r="F19" s="120" t="s">
        <v>156</v>
      </c>
      <c r="G19" s="120" t="s">
        <v>288</v>
      </c>
      <c r="H19" s="120" t="s">
        <v>289</v>
      </c>
      <c r="I19" s="24">
        <v>30000</v>
      </c>
      <c r="J19" s="24">
        <v>30000</v>
      </c>
      <c r="K19" s="24">
        <v>30000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290</v>
      </c>
      <c r="D20" s="26"/>
      <c r="E20" s="26"/>
      <c r="F20" s="26"/>
      <c r="G20" s="26"/>
      <c r="H20" s="26"/>
      <c r="I20" s="24">
        <v>100000</v>
      </c>
      <c r="J20" s="24">
        <v>100000</v>
      </c>
      <c r="K20" s="24">
        <v>100000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0" t="s">
        <v>282</v>
      </c>
      <c r="B21" s="120" t="s">
        <v>291</v>
      </c>
      <c r="C21" s="22" t="s">
        <v>290</v>
      </c>
      <c r="D21" s="120" t="s">
        <v>70</v>
      </c>
      <c r="E21" s="120" t="s">
        <v>87</v>
      </c>
      <c r="F21" s="120" t="s">
        <v>156</v>
      </c>
      <c r="G21" s="120" t="s">
        <v>292</v>
      </c>
      <c r="H21" s="120" t="s">
        <v>293</v>
      </c>
      <c r="I21" s="24">
        <v>100000</v>
      </c>
      <c r="J21" s="24">
        <v>100000</v>
      </c>
      <c r="K21" s="24">
        <v>100000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294</v>
      </c>
      <c r="D22" s="26"/>
      <c r="E22" s="26"/>
      <c r="F22" s="26"/>
      <c r="G22" s="26"/>
      <c r="H22" s="26"/>
      <c r="I22" s="24">
        <v>750000</v>
      </c>
      <c r="J22" s="24">
        <v>750000</v>
      </c>
      <c r="K22" s="24">
        <v>750000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0" t="s">
        <v>282</v>
      </c>
      <c r="B23" s="120" t="s">
        <v>295</v>
      </c>
      <c r="C23" s="22" t="s">
        <v>294</v>
      </c>
      <c r="D23" s="120" t="s">
        <v>70</v>
      </c>
      <c r="E23" s="120" t="s">
        <v>90</v>
      </c>
      <c r="F23" s="120" t="s">
        <v>158</v>
      </c>
      <c r="G23" s="120" t="s">
        <v>286</v>
      </c>
      <c r="H23" s="120" t="s">
        <v>287</v>
      </c>
      <c r="I23" s="24">
        <v>350000</v>
      </c>
      <c r="J23" s="24">
        <v>350000</v>
      </c>
      <c r="K23" s="24">
        <v>350000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0" t="s">
        <v>282</v>
      </c>
      <c r="B24" s="120" t="s">
        <v>295</v>
      </c>
      <c r="C24" s="22" t="s">
        <v>294</v>
      </c>
      <c r="D24" s="120" t="s">
        <v>70</v>
      </c>
      <c r="E24" s="120" t="s">
        <v>90</v>
      </c>
      <c r="F24" s="120" t="s">
        <v>158</v>
      </c>
      <c r="G24" s="120" t="s">
        <v>296</v>
      </c>
      <c r="H24" s="120" t="s">
        <v>297</v>
      </c>
      <c r="I24" s="24">
        <v>400000</v>
      </c>
      <c r="J24" s="24">
        <v>400000</v>
      </c>
      <c r="K24" s="24">
        <v>400000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298</v>
      </c>
      <c r="D25" s="26"/>
      <c r="E25" s="26"/>
      <c r="F25" s="26"/>
      <c r="G25" s="26"/>
      <c r="H25" s="26"/>
      <c r="I25" s="24">
        <v>20000</v>
      </c>
      <c r="J25" s="24"/>
      <c r="K25" s="24"/>
      <c r="L25" s="24"/>
      <c r="M25" s="24"/>
      <c r="N25" s="24"/>
      <c r="O25" s="24"/>
      <c r="P25" s="24"/>
      <c r="Q25" s="24"/>
      <c r="R25" s="24">
        <v>20000</v>
      </c>
      <c r="S25" s="24"/>
      <c r="T25" s="24"/>
      <c r="U25" s="24"/>
      <c r="V25" s="24"/>
      <c r="W25" s="24">
        <v>20000</v>
      </c>
    </row>
    <row r="26" ht="18.75" customHeight="1" spans="1:23">
      <c r="A26" s="120" t="s">
        <v>282</v>
      </c>
      <c r="B26" s="120" t="s">
        <v>299</v>
      </c>
      <c r="C26" s="22" t="s">
        <v>298</v>
      </c>
      <c r="D26" s="120" t="s">
        <v>70</v>
      </c>
      <c r="E26" s="120" t="s">
        <v>87</v>
      </c>
      <c r="F26" s="120" t="s">
        <v>156</v>
      </c>
      <c r="G26" s="120" t="s">
        <v>292</v>
      </c>
      <c r="H26" s="120" t="s">
        <v>293</v>
      </c>
      <c r="I26" s="24">
        <v>20000</v>
      </c>
      <c r="J26" s="24"/>
      <c r="K26" s="24"/>
      <c r="L26" s="24"/>
      <c r="M26" s="24"/>
      <c r="N26" s="24"/>
      <c r="O26" s="24"/>
      <c r="P26" s="24"/>
      <c r="Q26" s="24"/>
      <c r="R26" s="24">
        <v>20000</v>
      </c>
      <c r="S26" s="24"/>
      <c r="T26" s="24"/>
      <c r="U26" s="24"/>
      <c r="V26" s="24"/>
      <c r="W26" s="24">
        <v>20000</v>
      </c>
    </row>
    <row r="27" ht="18.75" customHeight="1" spans="1:23">
      <c r="A27" s="26"/>
      <c r="B27" s="26"/>
      <c r="C27" s="22" t="s">
        <v>300</v>
      </c>
      <c r="D27" s="26"/>
      <c r="E27" s="26"/>
      <c r="F27" s="26"/>
      <c r="G27" s="26"/>
      <c r="H27" s="26"/>
      <c r="I27" s="24">
        <v>300</v>
      </c>
      <c r="J27" s="24"/>
      <c r="K27" s="24"/>
      <c r="L27" s="24"/>
      <c r="M27" s="24"/>
      <c r="N27" s="24"/>
      <c r="O27" s="24"/>
      <c r="P27" s="24"/>
      <c r="Q27" s="24"/>
      <c r="R27" s="24">
        <v>300</v>
      </c>
      <c r="S27" s="24"/>
      <c r="T27" s="24"/>
      <c r="U27" s="24"/>
      <c r="V27" s="24"/>
      <c r="W27" s="24">
        <v>300</v>
      </c>
    </row>
    <row r="28" ht="18.75" customHeight="1" spans="1:23">
      <c r="A28" s="120" t="s">
        <v>282</v>
      </c>
      <c r="B28" s="120" t="s">
        <v>301</v>
      </c>
      <c r="C28" s="22" t="s">
        <v>300</v>
      </c>
      <c r="D28" s="120" t="s">
        <v>70</v>
      </c>
      <c r="E28" s="120" t="s">
        <v>87</v>
      </c>
      <c r="F28" s="120" t="s">
        <v>156</v>
      </c>
      <c r="G28" s="120" t="s">
        <v>251</v>
      </c>
      <c r="H28" s="120" t="s">
        <v>252</v>
      </c>
      <c r="I28" s="24">
        <v>300</v>
      </c>
      <c r="J28" s="24"/>
      <c r="K28" s="24"/>
      <c r="L28" s="24"/>
      <c r="M28" s="24"/>
      <c r="N28" s="24"/>
      <c r="O28" s="24"/>
      <c r="P28" s="24"/>
      <c r="Q28" s="24"/>
      <c r="R28" s="24">
        <v>300</v>
      </c>
      <c r="S28" s="24"/>
      <c r="T28" s="24"/>
      <c r="U28" s="24"/>
      <c r="V28" s="24"/>
      <c r="W28" s="24">
        <v>300</v>
      </c>
    </row>
    <row r="29" ht="18.75" customHeight="1" spans="1:23">
      <c r="A29" s="36" t="s">
        <v>108</v>
      </c>
      <c r="B29" s="37"/>
      <c r="C29" s="37"/>
      <c r="D29" s="37"/>
      <c r="E29" s="37"/>
      <c r="F29" s="37"/>
      <c r="G29" s="37"/>
      <c r="H29" s="38"/>
      <c r="I29" s="24">
        <v>1072300</v>
      </c>
      <c r="J29" s="24">
        <v>1052000</v>
      </c>
      <c r="K29" s="24">
        <v>1052000</v>
      </c>
      <c r="L29" s="24"/>
      <c r="M29" s="24"/>
      <c r="N29" s="24"/>
      <c r="O29" s="24"/>
      <c r="P29" s="24"/>
      <c r="Q29" s="24"/>
      <c r="R29" s="24">
        <v>20300</v>
      </c>
      <c r="S29" s="24"/>
      <c r="T29" s="24"/>
      <c r="U29" s="24"/>
      <c r="V29" s="24"/>
      <c r="W29" s="24">
        <v>20300</v>
      </c>
    </row>
  </sheetData>
  <mergeCells count="28">
    <mergeCell ref="A3:W3"/>
    <mergeCell ref="A4:H4"/>
    <mergeCell ref="J5:M5"/>
    <mergeCell ref="N5:P5"/>
    <mergeCell ref="R5:W5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0"/>
  <sheetViews>
    <sheetView showZeros="0" tabSelected="1" topLeftCell="B1" workbookViewId="0">
      <pane ySplit="1" topLeftCell="A3" activePane="bottomLeft" state="frozen"/>
      <selection/>
      <selection pane="bottomLeft" activeCell="K20" sqref="K20"/>
    </sheetView>
  </sheetViews>
  <sheetFormatPr defaultColWidth="9.1454545454545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302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"单位名称："&amp;"中国共产党耿马傣族佤族自治县委员会党校"</f>
        <v>单位名称：中国共产党耿马傣族佤族自治县委员会党校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303</v>
      </c>
      <c r="B5" s="47" t="s">
        <v>304</v>
      </c>
      <c r="C5" s="47" t="s">
        <v>305</v>
      </c>
      <c r="D5" s="47" t="s">
        <v>306</v>
      </c>
      <c r="E5" s="47" t="s">
        <v>307</v>
      </c>
      <c r="F5" s="54" t="s">
        <v>308</v>
      </c>
      <c r="G5" s="47" t="s">
        <v>309</v>
      </c>
      <c r="H5" s="54" t="s">
        <v>310</v>
      </c>
      <c r="I5" s="54" t="s">
        <v>311</v>
      </c>
      <c r="J5" s="47" t="s">
        <v>312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298</v>
      </c>
      <c r="B9" s="22" t="s">
        <v>313</v>
      </c>
      <c r="C9" s="22" t="s">
        <v>314</v>
      </c>
      <c r="D9" s="22" t="s">
        <v>315</v>
      </c>
      <c r="E9" s="35" t="s">
        <v>316</v>
      </c>
      <c r="F9" s="22" t="s">
        <v>317</v>
      </c>
      <c r="G9" s="35" t="s">
        <v>318</v>
      </c>
      <c r="H9" s="22" t="s">
        <v>319</v>
      </c>
      <c r="I9" s="22" t="s">
        <v>320</v>
      </c>
      <c r="J9" s="35" t="s">
        <v>321</v>
      </c>
    </row>
    <row r="10" ht="18.75" customHeight="1" spans="1:10">
      <c r="A10" s="216" t="s">
        <v>298</v>
      </c>
      <c r="B10" s="22" t="s">
        <v>313</v>
      </c>
      <c r="C10" s="22" t="s">
        <v>314</v>
      </c>
      <c r="D10" s="22" t="s">
        <v>315</v>
      </c>
      <c r="E10" s="35" t="s">
        <v>322</v>
      </c>
      <c r="F10" s="22" t="s">
        <v>317</v>
      </c>
      <c r="G10" s="35" t="s">
        <v>323</v>
      </c>
      <c r="H10" s="22" t="s">
        <v>324</v>
      </c>
      <c r="I10" s="22" t="s">
        <v>320</v>
      </c>
      <c r="J10" s="35" t="s">
        <v>325</v>
      </c>
    </row>
    <row r="11" ht="18.75" customHeight="1" spans="1:10">
      <c r="A11" s="216" t="s">
        <v>298</v>
      </c>
      <c r="B11" s="22" t="s">
        <v>313</v>
      </c>
      <c r="C11" s="22" t="s">
        <v>314</v>
      </c>
      <c r="D11" s="22" t="s">
        <v>326</v>
      </c>
      <c r="E11" s="35" t="s">
        <v>327</v>
      </c>
      <c r="F11" s="22" t="s">
        <v>317</v>
      </c>
      <c r="G11" s="35" t="s">
        <v>328</v>
      </c>
      <c r="H11" s="22" t="s">
        <v>329</v>
      </c>
      <c r="I11" s="22" t="s">
        <v>320</v>
      </c>
      <c r="J11" s="35" t="s">
        <v>330</v>
      </c>
    </row>
    <row r="12" ht="18.75" customHeight="1" spans="1:10">
      <c r="A12" s="216" t="s">
        <v>298</v>
      </c>
      <c r="B12" s="22" t="s">
        <v>313</v>
      </c>
      <c r="C12" s="22" t="s">
        <v>331</v>
      </c>
      <c r="D12" s="22" t="s">
        <v>332</v>
      </c>
      <c r="E12" s="35" t="s">
        <v>333</v>
      </c>
      <c r="F12" s="22" t="s">
        <v>317</v>
      </c>
      <c r="G12" s="35" t="s">
        <v>334</v>
      </c>
      <c r="H12" s="22" t="s">
        <v>329</v>
      </c>
      <c r="I12" s="22" t="s">
        <v>320</v>
      </c>
      <c r="J12" s="35" t="s">
        <v>335</v>
      </c>
    </row>
    <row r="13" ht="18.75" customHeight="1" spans="1:10">
      <c r="A13" s="216" t="s">
        <v>298</v>
      </c>
      <c r="B13" s="22" t="s">
        <v>313</v>
      </c>
      <c r="C13" s="22" t="s">
        <v>336</v>
      </c>
      <c r="D13" s="22" t="s">
        <v>337</v>
      </c>
      <c r="E13" s="35" t="s">
        <v>338</v>
      </c>
      <c r="F13" s="22" t="s">
        <v>317</v>
      </c>
      <c r="G13" s="35" t="s">
        <v>328</v>
      </c>
      <c r="H13" s="22" t="s">
        <v>329</v>
      </c>
      <c r="I13" s="22" t="s">
        <v>320</v>
      </c>
      <c r="J13" s="35" t="s">
        <v>339</v>
      </c>
    </row>
    <row r="14" ht="18.75" customHeight="1" spans="1:10">
      <c r="A14" s="216" t="s">
        <v>284</v>
      </c>
      <c r="B14" s="22" t="s">
        <v>340</v>
      </c>
      <c r="C14" s="22" t="s">
        <v>314</v>
      </c>
      <c r="D14" s="22" t="s">
        <v>315</v>
      </c>
      <c r="E14" s="35" t="s">
        <v>341</v>
      </c>
      <c r="F14" s="22" t="s">
        <v>342</v>
      </c>
      <c r="G14" s="35" t="s">
        <v>343</v>
      </c>
      <c r="H14" s="22" t="s">
        <v>344</v>
      </c>
      <c r="I14" s="22" t="s">
        <v>320</v>
      </c>
      <c r="J14" s="35" t="s">
        <v>345</v>
      </c>
    </row>
    <row r="15" ht="18.75" customHeight="1" spans="1:10">
      <c r="A15" s="216" t="s">
        <v>284</v>
      </c>
      <c r="B15" s="22" t="s">
        <v>340</v>
      </c>
      <c r="C15" s="22" t="s">
        <v>314</v>
      </c>
      <c r="D15" s="22" t="s">
        <v>326</v>
      </c>
      <c r="E15" s="35" t="s">
        <v>346</v>
      </c>
      <c r="F15" s="22" t="s">
        <v>317</v>
      </c>
      <c r="G15" s="35" t="s">
        <v>347</v>
      </c>
      <c r="H15" s="22" t="s">
        <v>329</v>
      </c>
      <c r="I15" s="22" t="s">
        <v>320</v>
      </c>
      <c r="J15" s="35" t="s">
        <v>348</v>
      </c>
    </row>
    <row r="16" ht="18.75" customHeight="1" spans="1:10">
      <c r="A16" s="216" t="s">
        <v>284</v>
      </c>
      <c r="B16" s="22" t="s">
        <v>340</v>
      </c>
      <c r="C16" s="22" t="s">
        <v>314</v>
      </c>
      <c r="D16" s="22" t="s">
        <v>326</v>
      </c>
      <c r="E16" s="35" t="s">
        <v>349</v>
      </c>
      <c r="F16" s="22" t="s">
        <v>342</v>
      </c>
      <c r="G16" s="35" t="s">
        <v>350</v>
      </c>
      <c r="H16" s="22" t="s">
        <v>329</v>
      </c>
      <c r="I16" s="22" t="s">
        <v>320</v>
      </c>
      <c r="J16" s="35" t="s">
        <v>351</v>
      </c>
    </row>
    <row r="17" ht="18.75" customHeight="1" spans="1:10">
      <c r="A17" s="216" t="s">
        <v>284</v>
      </c>
      <c r="B17" s="22" t="s">
        <v>340</v>
      </c>
      <c r="C17" s="22" t="s">
        <v>314</v>
      </c>
      <c r="D17" s="22" t="s">
        <v>352</v>
      </c>
      <c r="E17" s="35" t="s">
        <v>353</v>
      </c>
      <c r="F17" s="22" t="s">
        <v>317</v>
      </c>
      <c r="G17" s="35" t="s">
        <v>347</v>
      </c>
      <c r="H17" s="22" t="s">
        <v>329</v>
      </c>
      <c r="I17" s="22" t="s">
        <v>320</v>
      </c>
      <c r="J17" s="35" t="s">
        <v>354</v>
      </c>
    </row>
    <row r="18" ht="18.75" customHeight="1" spans="1:10">
      <c r="A18" s="216" t="s">
        <v>284</v>
      </c>
      <c r="B18" s="22" t="s">
        <v>340</v>
      </c>
      <c r="C18" s="22" t="s">
        <v>314</v>
      </c>
      <c r="D18" s="22" t="s">
        <v>355</v>
      </c>
      <c r="E18" s="35" t="s">
        <v>356</v>
      </c>
      <c r="F18" s="22" t="s">
        <v>357</v>
      </c>
      <c r="G18" s="35" t="s">
        <v>347</v>
      </c>
      <c r="H18" s="22" t="s">
        <v>329</v>
      </c>
      <c r="I18" s="22" t="s">
        <v>320</v>
      </c>
      <c r="J18" s="35" t="s">
        <v>358</v>
      </c>
    </row>
    <row r="19" ht="18.75" customHeight="1" spans="1:10">
      <c r="A19" s="216" t="s">
        <v>284</v>
      </c>
      <c r="B19" s="22" t="s">
        <v>340</v>
      </c>
      <c r="C19" s="22" t="s">
        <v>331</v>
      </c>
      <c r="D19" s="22" t="s">
        <v>332</v>
      </c>
      <c r="E19" s="35" t="s">
        <v>359</v>
      </c>
      <c r="F19" s="22" t="s">
        <v>317</v>
      </c>
      <c r="G19" s="35" t="s">
        <v>347</v>
      </c>
      <c r="H19" s="22" t="s">
        <v>329</v>
      </c>
      <c r="I19" s="22" t="s">
        <v>320</v>
      </c>
      <c r="J19" s="35" t="s">
        <v>360</v>
      </c>
    </row>
    <row r="20" ht="18.75" customHeight="1" spans="1:10">
      <c r="A20" s="216" t="s">
        <v>284</v>
      </c>
      <c r="B20" s="22" t="s">
        <v>340</v>
      </c>
      <c r="C20" s="22" t="s">
        <v>336</v>
      </c>
      <c r="D20" s="22" t="s">
        <v>337</v>
      </c>
      <c r="E20" s="35" t="s">
        <v>361</v>
      </c>
      <c r="F20" s="22" t="s">
        <v>317</v>
      </c>
      <c r="G20" s="35" t="s">
        <v>347</v>
      </c>
      <c r="H20" s="22" t="s">
        <v>329</v>
      </c>
      <c r="I20" s="22" t="s">
        <v>320</v>
      </c>
      <c r="J20" s="35" t="s">
        <v>362</v>
      </c>
    </row>
    <row r="21" ht="18.75" customHeight="1" spans="1:10">
      <c r="A21" s="118" t="s">
        <v>294</v>
      </c>
      <c r="B21" s="22" t="s">
        <v>363</v>
      </c>
      <c r="C21" s="22" t="s">
        <v>314</v>
      </c>
      <c r="D21" s="22" t="s">
        <v>315</v>
      </c>
      <c r="E21" s="35" t="s">
        <v>364</v>
      </c>
      <c r="F21" s="22" t="s">
        <v>342</v>
      </c>
      <c r="G21" s="35" t="s">
        <v>365</v>
      </c>
      <c r="H21" s="22" t="s">
        <v>366</v>
      </c>
      <c r="I21" s="22" t="s">
        <v>320</v>
      </c>
      <c r="J21" s="35" t="s">
        <v>367</v>
      </c>
    </row>
    <row r="22" ht="18.75" customHeight="1" spans="1:10">
      <c r="A22" s="216" t="s">
        <v>294</v>
      </c>
      <c r="B22" s="22" t="s">
        <v>363</v>
      </c>
      <c r="C22" s="22" t="s">
        <v>314</v>
      </c>
      <c r="D22" s="22" t="s">
        <v>326</v>
      </c>
      <c r="E22" s="35" t="s">
        <v>368</v>
      </c>
      <c r="F22" s="22" t="s">
        <v>317</v>
      </c>
      <c r="G22" s="35" t="s">
        <v>347</v>
      </c>
      <c r="H22" s="22" t="s">
        <v>329</v>
      </c>
      <c r="I22" s="22" t="s">
        <v>320</v>
      </c>
      <c r="J22" s="35" t="s">
        <v>369</v>
      </c>
    </row>
    <row r="23" ht="18.75" customHeight="1" spans="1:10">
      <c r="A23" s="216" t="s">
        <v>294</v>
      </c>
      <c r="B23" s="22" t="s">
        <v>363</v>
      </c>
      <c r="C23" s="22" t="s">
        <v>314</v>
      </c>
      <c r="D23" s="22" t="s">
        <v>352</v>
      </c>
      <c r="E23" s="35" t="s">
        <v>370</v>
      </c>
      <c r="F23" s="22" t="s">
        <v>317</v>
      </c>
      <c r="G23" s="35" t="s">
        <v>347</v>
      </c>
      <c r="H23" s="22" t="s">
        <v>329</v>
      </c>
      <c r="I23" s="22" t="s">
        <v>320</v>
      </c>
      <c r="J23" s="35" t="s">
        <v>371</v>
      </c>
    </row>
    <row r="24" ht="18.75" customHeight="1" spans="1:10">
      <c r="A24" s="216" t="s">
        <v>294</v>
      </c>
      <c r="B24" s="22" t="s">
        <v>363</v>
      </c>
      <c r="C24" s="22" t="s">
        <v>331</v>
      </c>
      <c r="D24" s="22" t="s">
        <v>332</v>
      </c>
      <c r="E24" s="35" t="s">
        <v>372</v>
      </c>
      <c r="F24" s="22" t="s">
        <v>317</v>
      </c>
      <c r="G24" s="35" t="s">
        <v>347</v>
      </c>
      <c r="H24" s="22" t="s">
        <v>329</v>
      </c>
      <c r="I24" s="22" t="s">
        <v>320</v>
      </c>
      <c r="J24" s="35" t="s">
        <v>373</v>
      </c>
    </row>
    <row r="25" ht="18.75" customHeight="1" spans="1:10">
      <c r="A25" s="216" t="s">
        <v>294</v>
      </c>
      <c r="B25" s="22" t="s">
        <v>363</v>
      </c>
      <c r="C25" s="22" t="s">
        <v>331</v>
      </c>
      <c r="D25" s="22" t="s">
        <v>374</v>
      </c>
      <c r="E25" s="35" t="s">
        <v>375</v>
      </c>
      <c r="F25" s="22" t="s">
        <v>317</v>
      </c>
      <c r="G25" s="35" t="s">
        <v>343</v>
      </c>
      <c r="H25" s="22" t="s">
        <v>376</v>
      </c>
      <c r="I25" s="22" t="s">
        <v>320</v>
      </c>
      <c r="J25" s="35" t="s">
        <v>377</v>
      </c>
    </row>
    <row r="26" ht="18.75" customHeight="1" spans="1:10">
      <c r="A26" s="216" t="s">
        <v>294</v>
      </c>
      <c r="B26" s="22" t="s">
        <v>363</v>
      </c>
      <c r="C26" s="22" t="s">
        <v>336</v>
      </c>
      <c r="D26" s="22" t="s">
        <v>337</v>
      </c>
      <c r="E26" s="35" t="s">
        <v>378</v>
      </c>
      <c r="F26" s="22" t="s">
        <v>317</v>
      </c>
      <c r="G26" s="35" t="s">
        <v>347</v>
      </c>
      <c r="H26" s="22" t="s">
        <v>329</v>
      </c>
      <c r="I26" s="22" t="s">
        <v>320</v>
      </c>
      <c r="J26" s="35" t="s">
        <v>379</v>
      </c>
    </row>
    <row r="27" ht="18.75" customHeight="1" spans="1:10">
      <c r="A27" s="216" t="s">
        <v>290</v>
      </c>
      <c r="B27" s="22" t="s">
        <v>313</v>
      </c>
      <c r="C27" s="22" t="s">
        <v>314</v>
      </c>
      <c r="D27" s="22" t="s">
        <v>315</v>
      </c>
      <c r="E27" s="35" t="s">
        <v>380</v>
      </c>
      <c r="F27" s="22" t="s">
        <v>342</v>
      </c>
      <c r="G27" s="35" t="s">
        <v>318</v>
      </c>
      <c r="H27" s="22" t="s">
        <v>319</v>
      </c>
      <c r="I27" s="22" t="s">
        <v>320</v>
      </c>
      <c r="J27" s="35" t="s">
        <v>381</v>
      </c>
    </row>
    <row r="28" ht="18.75" customHeight="1" spans="1:10">
      <c r="A28" s="216" t="s">
        <v>290</v>
      </c>
      <c r="B28" s="22" t="s">
        <v>313</v>
      </c>
      <c r="C28" s="22" t="s">
        <v>314</v>
      </c>
      <c r="D28" s="22" t="s">
        <v>326</v>
      </c>
      <c r="E28" s="35" t="s">
        <v>382</v>
      </c>
      <c r="F28" s="22" t="s">
        <v>317</v>
      </c>
      <c r="G28" s="35" t="s">
        <v>347</v>
      </c>
      <c r="H28" s="22" t="s">
        <v>329</v>
      </c>
      <c r="I28" s="22" t="s">
        <v>320</v>
      </c>
      <c r="J28" s="35" t="s">
        <v>383</v>
      </c>
    </row>
    <row r="29" ht="18.75" customHeight="1" spans="1:10">
      <c r="A29" s="216" t="s">
        <v>290</v>
      </c>
      <c r="B29" s="22" t="s">
        <v>313</v>
      </c>
      <c r="C29" s="22" t="s">
        <v>314</v>
      </c>
      <c r="D29" s="22" t="s">
        <v>355</v>
      </c>
      <c r="E29" s="35" t="s">
        <v>384</v>
      </c>
      <c r="F29" s="22" t="s">
        <v>317</v>
      </c>
      <c r="G29" s="35" t="s">
        <v>385</v>
      </c>
      <c r="H29" s="22" t="s">
        <v>386</v>
      </c>
      <c r="I29" s="22" t="s">
        <v>387</v>
      </c>
      <c r="J29" s="35" t="s">
        <v>388</v>
      </c>
    </row>
    <row r="30" ht="18.75" customHeight="1" spans="1:10">
      <c r="A30" s="216" t="s">
        <v>290</v>
      </c>
      <c r="B30" s="22" t="s">
        <v>313</v>
      </c>
      <c r="C30" s="22" t="s">
        <v>331</v>
      </c>
      <c r="D30" s="22" t="s">
        <v>332</v>
      </c>
      <c r="E30" s="35" t="s">
        <v>389</v>
      </c>
      <c r="F30" s="22" t="s">
        <v>317</v>
      </c>
      <c r="G30" s="35" t="s">
        <v>347</v>
      </c>
      <c r="H30" s="22" t="s">
        <v>329</v>
      </c>
      <c r="I30" s="22" t="s">
        <v>320</v>
      </c>
      <c r="J30" s="35" t="s">
        <v>390</v>
      </c>
    </row>
    <row r="31" ht="43" customHeight="1" spans="1:10">
      <c r="A31" s="216" t="s">
        <v>290</v>
      </c>
      <c r="B31" s="22" t="s">
        <v>313</v>
      </c>
      <c r="C31" s="22" t="s">
        <v>336</v>
      </c>
      <c r="D31" s="22" t="s">
        <v>337</v>
      </c>
      <c r="E31" s="35" t="s">
        <v>391</v>
      </c>
      <c r="F31" s="22" t="s">
        <v>317</v>
      </c>
      <c r="G31" s="35" t="s">
        <v>347</v>
      </c>
      <c r="H31" s="22" t="s">
        <v>329</v>
      </c>
      <c r="I31" s="22" t="s">
        <v>320</v>
      </c>
      <c r="J31" s="35" t="s">
        <v>392</v>
      </c>
    </row>
    <row r="32" ht="18.75" customHeight="1" spans="1:10">
      <c r="A32" s="216" t="s">
        <v>300</v>
      </c>
      <c r="B32" s="22" t="s">
        <v>393</v>
      </c>
      <c r="C32" s="22" t="s">
        <v>314</v>
      </c>
      <c r="D32" s="22" t="s">
        <v>315</v>
      </c>
      <c r="E32" s="35" t="s">
        <v>394</v>
      </c>
      <c r="F32" s="22" t="s">
        <v>342</v>
      </c>
      <c r="G32" s="35" t="s">
        <v>395</v>
      </c>
      <c r="H32" s="22" t="s">
        <v>396</v>
      </c>
      <c r="I32" s="22" t="s">
        <v>320</v>
      </c>
      <c r="J32" s="35" t="s">
        <v>397</v>
      </c>
    </row>
    <row r="33" ht="18.75" customHeight="1" spans="1:10">
      <c r="A33" s="216" t="s">
        <v>300</v>
      </c>
      <c r="B33" s="22" t="s">
        <v>398</v>
      </c>
      <c r="C33" s="22" t="s">
        <v>314</v>
      </c>
      <c r="D33" s="22" t="s">
        <v>326</v>
      </c>
      <c r="E33" s="35" t="s">
        <v>349</v>
      </c>
      <c r="F33" s="22" t="s">
        <v>342</v>
      </c>
      <c r="G33" s="35" t="s">
        <v>350</v>
      </c>
      <c r="H33" s="22" t="s">
        <v>329</v>
      </c>
      <c r="I33" s="22" t="s">
        <v>320</v>
      </c>
      <c r="J33" s="35" t="s">
        <v>351</v>
      </c>
    </row>
    <row r="34" ht="18.75" customHeight="1" spans="1:10">
      <c r="A34" s="216" t="s">
        <v>300</v>
      </c>
      <c r="B34" s="22" t="s">
        <v>398</v>
      </c>
      <c r="C34" s="22" t="s">
        <v>314</v>
      </c>
      <c r="D34" s="22" t="s">
        <v>352</v>
      </c>
      <c r="E34" s="35" t="s">
        <v>399</v>
      </c>
      <c r="F34" s="22" t="s">
        <v>342</v>
      </c>
      <c r="G34" s="35" t="s">
        <v>350</v>
      </c>
      <c r="H34" s="22" t="s">
        <v>329</v>
      </c>
      <c r="I34" s="22" t="s">
        <v>320</v>
      </c>
      <c r="J34" s="35" t="s">
        <v>400</v>
      </c>
    </row>
    <row r="35" ht="18.75" customHeight="1" spans="1:10">
      <c r="A35" s="216" t="s">
        <v>300</v>
      </c>
      <c r="B35" s="22" t="s">
        <v>398</v>
      </c>
      <c r="C35" s="22" t="s">
        <v>314</v>
      </c>
      <c r="D35" s="22" t="s">
        <v>355</v>
      </c>
      <c r="E35" s="35" t="s">
        <v>384</v>
      </c>
      <c r="F35" s="22" t="s">
        <v>357</v>
      </c>
      <c r="G35" s="35" t="s">
        <v>395</v>
      </c>
      <c r="H35" s="22" t="s">
        <v>396</v>
      </c>
      <c r="I35" s="22" t="s">
        <v>320</v>
      </c>
      <c r="J35" s="35" t="s">
        <v>401</v>
      </c>
    </row>
    <row r="36" ht="18.75" customHeight="1" spans="1:10">
      <c r="A36" s="216" t="s">
        <v>300</v>
      </c>
      <c r="B36" s="22" t="s">
        <v>398</v>
      </c>
      <c r="C36" s="22" t="s">
        <v>331</v>
      </c>
      <c r="D36" s="22" t="s">
        <v>332</v>
      </c>
      <c r="E36" s="35" t="s">
        <v>402</v>
      </c>
      <c r="F36" s="22" t="s">
        <v>317</v>
      </c>
      <c r="G36" s="35" t="s">
        <v>403</v>
      </c>
      <c r="H36" s="22" t="s">
        <v>376</v>
      </c>
      <c r="I36" s="22" t="s">
        <v>320</v>
      </c>
      <c r="J36" s="35" t="s">
        <v>404</v>
      </c>
    </row>
    <row r="37" ht="18.75" customHeight="1" spans="1:10">
      <c r="A37" s="216" t="s">
        <v>300</v>
      </c>
      <c r="B37" s="22" t="s">
        <v>398</v>
      </c>
      <c r="C37" s="22" t="s">
        <v>336</v>
      </c>
      <c r="D37" s="22" t="s">
        <v>337</v>
      </c>
      <c r="E37" s="35" t="s">
        <v>405</v>
      </c>
      <c r="F37" s="22" t="s">
        <v>317</v>
      </c>
      <c r="G37" s="35" t="s">
        <v>347</v>
      </c>
      <c r="H37" s="22" t="s">
        <v>329</v>
      </c>
      <c r="I37" s="22" t="s">
        <v>320</v>
      </c>
      <c r="J37" s="35" t="s">
        <v>406</v>
      </c>
    </row>
    <row r="38" ht="18.75" customHeight="1" spans="1:10">
      <c r="A38" s="216" t="s">
        <v>281</v>
      </c>
      <c r="B38" s="22" t="s">
        <v>407</v>
      </c>
      <c r="C38" s="22" t="s">
        <v>314</v>
      </c>
      <c r="D38" s="22" t="s">
        <v>315</v>
      </c>
      <c r="E38" s="35" t="s">
        <v>408</v>
      </c>
      <c r="F38" s="22" t="s">
        <v>317</v>
      </c>
      <c r="G38" s="35" t="s">
        <v>318</v>
      </c>
      <c r="H38" s="22" t="s">
        <v>396</v>
      </c>
      <c r="I38" s="22" t="s">
        <v>320</v>
      </c>
      <c r="J38" s="35" t="s">
        <v>409</v>
      </c>
    </row>
    <row r="39" ht="18.75" customHeight="1" spans="1:10">
      <c r="A39" s="216" t="s">
        <v>281</v>
      </c>
      <c r="B39" s="22" t="s">
        <v>410</v>
      </c>
      <c r="C39" s="22" t="s">
        <v>331</v>
      </c>
      <c r="D39" s="22" t="s">
        <v>332</v>
      </c>
      <c r="E39" s="35" t="s">
        <v>411</v>
      </c>
      <c r="F39" s="22" t="s">
        <v>317</v>
      </c>
      <c r="G39" s="35" t="s">
        <v>412</v>
      </c>
      <c r="H39" s="22" t="s">
        <v>329</v>
      </c>
      <c r="I39" s="22" t="s">
        <v>387</v>
      </c>
      <c r="J39" s="35" t="s">
        <v>413</v>
      </c>
    </row>
    <row r="40" ht="18.75" customHeight="1" spans="1:10">
      <c r="A40" s="216" t="s">
        <v>281</v>
      </c>
      <c r="B40" s="22" t="s">
        <v>410</v>
      </c>
      <c r="C40" s="22" t="s">
        <v>336</v>
      </c>
      <c r="D40" s="22" t="s">
        <v>337</v>
      </c>
      <c r="E40" s="35" t="s">
        <v>414</v>
      </c>
      <c r="F40" s="22" t="s">
        <v>317</v>
      </c>
      <c r="G40" s="35" t="s">
        <v>347</v>
      </c>
      <c r="H40" s="22" t="s">
        <v>329</v>
      </c>
      <c r="I40" s="22" t="s">
        <v>320</v>
      </c>
      <c r="J40" s="35" t="s">
        <v>415</v>
      </c>
    </row>
  </sheetData>
  <mergeCells count="14">
    <mergeCell ref="A3:J3"/>
    <mergeCell ref="A4:H4"/>
    <mergeCell ref="A9:A13"/>
    <mergeCell ref="A14:A20"/>
    <mergeCell ref="A21:A26"/>
    <mergeCell ref="A27:A31"/>
    <mergeCell ref="A32:A37"/>
    <mergeCell ref="A38:A40"/>
    <mergeCell ref="B9:B13"/>
    <mergeCell ref="B14:B20"/>
    <mergeCell ref="B21:B26"/>
    <mergeCell ref="B27:B31"/>
    <mergeCell ref="B32:B37"/>
    <mergeCell ref="B38:B4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37" sqref="C37"/>
    </sheetView>
  </sheetViews>
  <sheetFormatPr defaultColWidth="9.14545454545454" defaultRowHeight="14.25" customHeight="1" outlineLevelCol="5"/>
  <cols>
    <col min="1" max="1" width="32.1454545454545" customWidth="1"/>
    <col min="2" max="2" width="16.8454545454545" customWidth="1"/>
    <col min="3" max="3" width="32.1454545454545" customWidth="1"/>
    <col min="4" max="6" width="28.5727272727273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416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417</v>
      </c>
      <c r="C3" s="104"/>
      <c r="D3" s="105"/>
      <c r="E3" s="105"/>
      <c r="F3" s="105"/>
    </row>
    <row r="4" ht="18.75" customHeight="1" spans="1:6">
      <c r="A4" s="8" t="str">
        <f>"单位名称："&amp;"中国共产党耿马傣族佤族自治县委员会党校"</f>
        <v>单位名称：中国共产党耿马傣族佤族自治县委员会党校</v>
      </c>
      <c r="B4" s="8" t="s">
        <v>418</v>
      </c>
      <c r="C4" s="99"/>
      <c r="D4" s="101"/>
      <c r="E4" s="101"/>
      <c r="F4" s="40" t="s">
        <v>1</v>
      </c>
    </row>
    <row r="5" ht="18.75" customHeight="1" spans="1:6">
      <c r="A5" s="106" t="s">
        <v>179</v>
      </c>
      <c r="B5" s="107" t="s">
        <v>73</v>
      </c>
      <c r="C5" s="108" t="s">
        <v>74</v>
      </c>
      <c r="D5" s="14" t="s">
        <v>419</v>
      </c>
      <c r="E5" s="14"/>
      <c r="F5" s="15"/>
    </row>
    <row r="6" ht="18.75" customHeight="1" spans="1:6">
      <c r="A6" s="109"/>
      <c r="B6" s="110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09">
        <v>1</v>
      </c>
      <c r="B7" s="111" t="s">
        <v>150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108</v>
      </c>
      <c r="B10" s="114" t="s">
        <v>108</v>
      </c>
      <c r="C10" s="115" t="s">
        <v>108</v>
      </c>
      <c r="D10" s="24"/>
      <c r="E10" s="24"/>
      <c r="F10" s="24"/>
    </row>
    <row r="12" customHeight="1" spans="1:1">
      <c r="A12" t="s">
        <v>420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545454545454" defaultRowHeight="14.25" customHeight="1"/>
  <cols>
    <col min="1" max="1" width="39.1454545454545" customWidth="1"/>
    <col min="2" max="2" width="21.7181818181818" customWidth="1"/>
    <col min="3" max="3" width="35.2818181818182" customWidth="1"/>
    <col min="4" max="4" width="7.71818181818182" customWidth="1"/>
    <col min="5" max="5" width="10.2818181818182" customWidth="1"/>
    <col min="6" max="17" width="16.572727272727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421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"单位名称："&amp;"中国共产党耿马傣族佤族自治县委员会党校"</f>
        <v>单位名称：中国共产党耿马傣族佤族自治县委员会党校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171</v>
      </c>
    </row>
    <row r="5" ht="18.75" customHeight="1" spans="1:17">
      <c r="A5" s="12" t="s">
        <v>422</v>
      </c>
      <c r="B5" s="73" t="s">
        <v>423</v>
      </c>
      <c r="C5" s="73" t="s">
        <v>424</v>
      </c>
      <c r="D5" s="73" t="s">
        <v>425</v>
      </c>
      <c r="E5" s="73" t="s">
        <v>426</v>
      </c>
      <c r="F5" s="73" t="s">
        <v>427</v>
      </c>
      <c r="G5" s="45" t="s">
        <v>186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428</v>
      </c>
      <c r="J6" s="76" t="s">
        <v>429</v>
      </c>
      <c r="K6" s="77" t="s">
        <v>430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194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108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3" customHeight="1" spans="1:1">
      <c r="A13" t="s">
        <v>431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3"/>
  <sheetViews>
    <sheetView showZeros="0" topLeftCell="B1" workbookViewId="0">
      <pane ySplit="1" topLeftCell="A2" activePane="bottomLeft" state="frozen"/>
      <selection/>
      <selection pane="bottomLeft" activeCell="B13" sqref="B13"/>
    </sheetView>
  </sheetViews>
  <sheetFormatPr defaultColWidth="9.14545454545454" defaultRowHeight="14.25" customHeight="1"/>
  <cols>
    <col min="1" max="1" width="31.4181818181818" customWidth="1"/>
    <col min="2" max="3" width="21.845454545454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432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"单位名称："&amp;"中国共产党耿马傣族佤族自治县委员会党校"</f>
        <v>单位名称：中国共产党耿马傣族佤族自治县委员会党校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171</v>
      </c>
    </row>
    <row r="5" ht="18.75" customHeight="1" spans="1:14">
      <c r="A5" s="12" t="s">
        <v>422</v>
      </c>
      <c r="B5" s="73" t="s">
        <v>433</v>
      </c>
      <c r="C5" s="74" t="s">
        <v>434</v>
      </c>
      <c r="D5" s="45" t="s">
        <v>186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428</v>
      </c>
      <c r="G6" s="76" t="s">
        <v>429</v>
      </c>
      <c r="H6" s="77" t="s">
        <v>430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194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108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2:2">
      <c r="B13" t="s">
        <v>435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/>
  <cols>
    <col min="1" max="1" width="37.7181818181818" customWidth="1"/>
    <col min="2" max="4" width="17.5727272727273" customWidth="1"/>
    <col min="5" max="9" width="15.718181818181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436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"单位名称："&amp;"中国共产党耿马傣族佤族自治县委员会党校"</f>
        <v>单位名称：中国共产党耿马傣族佤族自治县委员会党校</v>
      </c>
      <c r="B4" s="61"/>
      <c r="C4" s="61"/>
      <c r="D4" s="62"/>
      <c r="E4" s="63"/>
      <c r="G4" s="64"/>
      <c r="H4" s="64"/>
      <c r="I4" s="39" t="s">
        <v>171</v>
      </c>
    </row>
    <row r="5" ht="18.75" customHeight="1" spans="1:9">
      <c r="A5" s="32" t="s">
        <v>437</v>
      </c>
      <c r="B5" s="13" t="s">
        <v>186</v>
      </c>
      <c r="C5" s="14"/>
      <c r="D5" s="14"/>
      <c r="E5" s="13" t="s">
        <v>438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439</v>
      </c>
      <c r="E6" s="67" t="s">
        <v>440</v>
      </c>
      <c r="F6" s="67" t="s">
        <v>440</v>
      </c>
      <c r="G6" s="67" t="s">
        <v>440</v>
      </c>
      <c r="H6" s="67" t="s">
        <v>440</v>
      </c>
      <c r="I6" s="67" t="s">
        <v>440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t="s">
        <v>441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181818181818" customWidth="1"/>
    <col min="10" max="10" width="18.84545454545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442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"单位名称："&amp;"中国共产党耿马傣族佤族自治县委员会党校"</f>
        <v>单位名称：中国共产党耿马傣族佤族自治县委员会党校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303</v>
      </c>
      <c r="B5" s="47" t="s">
        <v>304</v>
      </c>
      <c r="C5" s="47" t="s">
        <v>305</v>
      </c>
      <c r="D5" s="47" t="s">
        <v>306</v>
      </c>
      <c r="E5" s="47" t="s">
        <v>307</v>
      </c>
      <c r="F5" s="54" t="s">
        <v>308</v>
      </c>
      <c r="G5" s="47" t="s">
        <v>309</v>
      </c>
      <c r="H5" s="54" t="s">
        <v>310</v>
      </c>
      <c r="I5" s="54" t="s">
        <v>311</v>
      </c>
      <c r="J5" s="47" t="s">
        <v>312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11" customHeight="1" spans="1:1">
      <c r="A11" t="s">
        <v>443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545454545454" defaultRowHeight="12" customHeight="1" outlineLevelCol="7"/>
  <cols>
    <col min="1" max="1" width="29" customWidth="1"/>
    <col min="2" max="2" width="18.7181818181818" customWidth="1"/>
    <col min="3" max="3" width="24.8454545454545" customWidth="1"/>
    <col min="4" max="4" width="23.5727272727273" customWidth="1"/>
    <col min="5" max="5" width="17.8454545454545" customWidth="1"/>
    <col min="6" max="6" width="23.5727272727273" customWidth="1"/>
    <col min="7" max="7" width="25.1454545454545" customWidth="1"/>
    <col min="8" max="8" width="18.845454545454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444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"单位名称："&amp;"中国共产党耿马傣族佤族自治县委员会党校"</f>
        <v>单位名称：中国共产党耿马傣族佤族自治县委员会党校</v>
      </c>
      <c r="B4" s="9"/>
      <c r="C4" s="4"/>
      <c r="H4" s="43" t="s">
        <v>171</v>
      </c>
    </row>
    <row r="5" ht="18.75" customHeight="1" spans="1:8">
      <c r="A5" s="12" t="s">
        <v>179</v>
      </c>
      <c r="B5" s="12" t="s">
        <v>445</v>
      </c>
      <c r="C5" s="12" t="s">
        <v>446</v>
      </c>
      <c r="D5" s="12" t="s">
        <v>447</v>
      </c>
      <c r="E5" s="12" t="s">
        <v>448</v>
      </c>
      <c r="F5" s="44" t="s">
        <v>449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426</v>
      </c>
      <c r="G6" s="47" t="s">
        <v>450</v>
      </c>
      <c r="H6" s="47" t="s">
        <v>451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2" customHeight="1" spans="1:1">
      <c r="A12" t="s">
        <v>452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545454545454" defaultRowHeight="14.25" customHeight="1"/>
  <cols>
    <col min="1" max="1" width="13.4181818181818" customWidth="1"/>
    <col min="2" max="2" width="43.8636363636364" customWidth="1"/>
    <col min="3" max="3" width="23.8454545454545" customWidth="1"/>
    <col min="4" max="4" width="11.1454545454545" customWidth="1"/>
    <col min="5" max="5" width="33.1636363636364" customWidth="1"/>
    <col min="6" max="6" width="9.84545454545455" customWidth="1"/>
    <col min="7" max="7" width="17.7181818181818" customWidth="1"/>
    <col min="8" max="11" width="15.418181818181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453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"单位名称："&amp;"中国共产党耿马傣族佤族自治县委员会党校"</f>
        <v>单位名称：中国共产党耿马傣族佤族自治县委员会党校</v>
      </c>
      <c r="B4" s="9"/>
      <c r="C4" s="9"/>
      <c r="D4" s="9"/>
      <c r="E4" s="9"/>
      <c r="F4" s="9"/>
      <c r="G4" s="9"/>
      <c r="H4" s="10"/>
      <c r="I4" s="10"/>
      <c r="J4" s="10"/>
      <c r="K4" s="5" t="s">
        <v>171</v>
      </c>
    </row>
    <row r="5" ht="18.75" customHeight="1" spans="1:11">
      <c r="A5" s="11" t="s">
        <v>275</v>
      </c>
      <c r="B5" s="11" t="s">
        <v>181</v>
      </c>
      <c r="C5" s="11" t="s">
        <v>276</v>
      </c>
      <c r="D5" s="12" t="s">
        <v>182</v>
      </c>
      <c r="E5" s="12" t="s">
        <v>183</v>
      </c>
      <c r="F5" s="12" t="s">
        <v>277</v>
      </c>
      <c r="G5" s="12" t="s">
        <v>278</v>
      </c>
      <c r="H5" s="32" t="s">
        <v>55</v>
      </c>
      <c r="I5" s="13" t="s">
        <v>454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t="s">
        <v>455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9.4181818181818" customWidth="1"/>
    <col min="2" max="2" width="23.1454545454545" customWidth="1"/>
    <col min="3" max="3" width="31.5727272727273" customWidth="1"/>
    <col min="4" max="4" width="20.4181818181818" customWidth="1"/>
    <col min="5" max="7" width="23.8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456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"单位名称："&amp;"中国共产党耿马傣族佤族自治县委员会党校"</f>
        <v>单位名称：中国共产党耿马傣族佤族自治县委员会党校</v>
      </c>
      <c r="B4" s="9"/>
      <c r="C4" s="9"/>
      <c r="D4" s="9"/>
      <c r="E4" s="10"/>
      <c r="F4" s="10"/>
      <c r="G4" s="5" t="s">
        <v>171</v>
      </c>
    </row>
    <row r="5" ht="18.75" customHeight="1" spans="1:7">
      <c r="A5" s="11" t="s">
        <v>276</v>
      </c>
      <c r="B5" s="11" t="s">
        <v>275</v>
      </c>
      <c r="C5" s="11" t="s">
        <v>181</v>
      </c>
      <c r="D5" s="12" t="s">
        <v>457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1052000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1052000</v>
      </c>
      <c r="F10" s="24"/>
      <c r="G10" s="24"/>
    </row>
    <row r="11" ht="18.75" customHeight="1" spans="1:7">
      <c r="A11" s="26"/>
      <c r="B11" s="22" t="s">
        <v>458</v>
      </c>
      <c r="C11" s="22" t="s">
        <v>284</v>
      </c>
      <c r="D11" s="22" t="s">
        <v>459</v>
      </c>
      <c r="E11" s="24">
        <v>200000</v>
      </c>
      <c r="F11" s="24"/>
      <c r="G11" s="24"/>
    </row>
    <row r="12" ht="18.75" customHeight="1" spans="1:7">
      <c r="A12" s="26"/>
      <c r="B12" s="22" t="s">
        <v>458</v>
      </c>
      <c r="C12" s="22" t="s">
        <v>290</v>
      </c>
      <c r="D12" s="22" t="s">
        <v>459</v>
      </c>
      <c r="E12" s="24">
        <v>100000</v>
      </c>
      <c r="F12" s="24"/>
      <c r="G12" s="24"/>
    </row>
    <row r="13" ht="18.75" customHeight="1" spans="1:7">
      <c r="A13" s="26"/>
      <c r="B13" s="22" t="s">
        <v>458</v>
      </c>
      <c r="C13" s="22" t="s">
        <v>294</v>
      </c>
      <c r="D13" s="22" t="s">
        <v>459</v>
      </c>
      <c r="E13" s="24">
        <v>750000</v>
      </c>
      <c r="F13" s="24"/>
      <c r="G13" s="24"/>
    </row>
    <row r="14" ht="18.75" customHeight="1" spans="1:7">
      <c r="A14" s="26"/>
      <c r="B14" s="22" t="s">
        <v>458</v>
      </c>
      <c r="C14" s="22" t="s">
        <v>281</v>
      </c>
      <c r="D14" s="22" t="s">
        <v>459</v>
      </c>
      <c r="E14" s="24">
        <v>2000</v>
      </c>
      <c r="F14" s="24"/>
      <c r="G14" s="24"/>
    </row>
    <row r="15" ht="18.75" customHeight="1" spans="1:7">
      <c r="A15" s="27" t="s">
        <v>55</v>
      </c>
      <c r="B15" s="28" t="s">
        <v>460</v>
      </c>
      <c r="C15" s="28"/>
      <c r="D15" s="29"/>
      <c r="E15" s="24">
        <v>1052000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小绿豆</cp:lastModifiedBy>
  <dcterms:created xsi:type="dcterms:W3CDTF">2025-01-27T02:41:00Z</dcterms:created>
  <dcterms:modified xsi:type="dcterms:W3CDTF">2025-02-08T01:37:10Z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25D9669C7B0A45208567A8C3A8270DE9_12</vt:lpwstr>
  </property>
</Properties>
</file>