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65" firstSheet="14" activeTab="1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<sst xmlns="http://schemas.openxmlformats.org/spreadsheetml/2006/main" count="615">
  <si>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</si>
  <si>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</si>
  <si>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</si>
  <si>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</si>
  <si>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</si>
  <si>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</si>
  <si>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</si>
  <si>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</si>
  <si>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</si>
  <si>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</si>
  <si>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</si>
  <si>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</si>
  <si>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</si>
  <si>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</si>
  <si>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</si>
  <si>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</si>
  <si>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</si>
  <si>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</si>
  <si>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</si>
  <si>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</si>
  <si>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</si>
  <si>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</si>
  <si>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</si>
  <si>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</si>
  <si>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</si>
  <si>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</si>
  <si>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</si>
  <si>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</si>
  <si>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</si>
  <si>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</si>
  <si>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</si>
  <si>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</si>
  <si>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</si>
  <si>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</si>
  <si>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</si>
  <si>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</si>
  <si>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</si>
  <si>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</si>
  <si>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</si>
  <si>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</si>
  <si>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</si>
  <si>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</si>
  <si>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</si>
  <si>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</si>
  <si>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</si>
  <si>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</si>
  <si>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</si>
  <si>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</si>
  <si>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</si>
  <si>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</si>
  <si>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</si>
  <si>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</si>
  <si>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</si>
  <si>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</si>
  <si>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</si>
  <si>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</si>
  <si>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</si>
  <si>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</si>
  <si>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</si>
  <si>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</si>
  <si>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</si>
  <si>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</si>
  <si>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</si>
  <si>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</si>
  <si>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</si>
  <si>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</si>
  <si>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</si>
  <si>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</si>
  <si>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</si>
  <si>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301</t>
  </si>
  <si>
    <t>中国共产党耿马傣族佤族自治县委员会办公室</t>
  </si>
  <si>
    <t>301001</t>
  </si>
  <si>
    <t>注：因本单位无政府基金预算支出，故本表无数据。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</si>
  <si>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</si>
  <si>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</si>
  <si>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</si>
  <si>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</si>
  <si>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</si>
  <si>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</si>
  <si>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</si>
  <si>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</si>
  <si>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</si>
  <si>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</si>
  <si>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</si>
  <si>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</si>
  <si>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</si>
  <si>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</si>
  <si>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20128</t>
  </si>
  <si>
    <t>2012801</t>
  </si>
  <si>
    <t>2012802</t>
  </si>
  <si>
    <t>2012899</t>
  </si>
  <si>
    <t>20129</t>
  </si>
  <si>
    <t>2012902</t>
  </si>
  <si>
    <t>2012999</t>
  </si>
  <si>
    <t>20131</t>
  </si>
  <si>
    <t>2013101</t>
  </si>
  <si>
    <t>2013102</t>
  </si>
  <si>
    <t>2013199</t>
  </si>
  <si>
    <t>208</t>
  </si>
  <si>
    <t>社会保障和就业支出</t>
  </si>
  <si>
    <t>20805</t>
  </si>
  <si>
    <t>2080501</t>
  </si>
  <si>
    <t>2080505</t>
  </si>
  <si>
    <t>20808</t>
  </si>
  <si>
    <t>2080801</t>
  </si>
  <si>
    <t>210</t>
  </si>
  <si>
    <t>卫生健康支出</t>
  </si>
  <si>
    <t>21011</t>
  </si>
  <si>
    <t>2101101</t>
  </si>
  <si>
    <t>2101102</t>
  </si>
  <si>
    <t>2101199</t>
  </si>
  <si>
    <t>221</t>
  </si>
  <si>
    <t>住房保障支出</t>
  </si>
  <si>
    <t>22102</t>
  </si>
  <si>
    <t>2210201</t>
  </si>
  <si>
    <t>229</t>
  </si>
  <si>
    <t>22904</t>
  </si>
  <si>
    <t>2290401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</si>
  <si>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</si>
  <si>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</si>
  <si>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</si>
  <si>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</si>
  <si>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</si>
  <si>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</si>
  <si>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</si>
  <si>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</si>
  <si>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</si>
  <si>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</si>
  <si>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</si>
  <si>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</si>
  <si>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</si>
  <si>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</si>
  <si>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</si>
  <si>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</si>
  <si>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</si>
  <si>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</si>
  <si>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</si>
  <si>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</si>
  <si>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</si>
  <si>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</si>
  <si>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</si>
  <si>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</si>
  <si>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</si>
  <si>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</si>
  <si>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</si>
  <si>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</si>
  <si>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</si>
  <si>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</si>
  <si>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</si>
  <si>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</si>
  <si>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</si>
  <si>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</si>
  <si>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</si>
  <si>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</si>
  <si>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</si>
  <si>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</si>
  <si>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</si>
  <si>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</si>
  <si>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</si>
  <si>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</si>
  <si>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</si>
  <si>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</si>
  <si>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</si>
  <si>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</si>
  <si>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</si>
  <si>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民主党派及工商联事务</t>
  </si>
  <si>
    <t>行政运行</t>
  </si>
  <si>
    <t>一般行政管理事务</t>
  </si>
  <si>
    <t>其他民主党派及工商联事务支出</t>
  </si>
  <si>
    <t>群众团体事务</t>
  </si>
  <si>
    <t>其他群众团体事务支出</t>
  </si>
  <si>
    <t>党委办公厅（室）及相关机构事务</t>
  </si>
  <si>
    <t>其他党委办公厅（室）及相关机构事务支出</t>
  </si>
  <si>
    <t>行政事业单位养老支出</t>
  </si>
  <si>
    <t>行政单位离退休</t>
  </si>
  <si>
    <t>机关事业单位基本养老保险缴费支出</t>
  </si>
  <si>
    <t>抚恤</t>
  </si>
  <si>
    <t>死亡抚恤</t>
  </si>
  <si>
    <t>行政事业单位医疗</t>
  </si>
  <si>
    <t>行政单位医疗</t>
  </si>
  <si>
    <t>事业单位医疗</t>
  </si>
  <si>
    <t>其他行政事业单位医疗支出</t>
  </si>
  <si>
    <t>住房改革支出</t>
  </si>
  <si>
    <t>住房公积金</t>
  </si>
  <si>
    <t>预算03表</t>
  </si>
  <si>
    <t>2025年一般公共预算“三公”经费支出预算表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</si>
  <si>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</si>
  <si>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</si>
  <si>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</si>
  <si>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</si>
  <si>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</si>
  <si>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</si>
  <si>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</si>
  <si>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</si>
  <si>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本级财力安排</t>
  </si>
  <si>
    <t>上级资金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</si>
  <si>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</si>
  <si>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</si>
  <si>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</si>
  <si>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</si>
  <si>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</si>
  <si>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</si>
  <si>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</si>
  <si>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</si>
  <si>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</si>
  <si>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</si>
  <si>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</si>
  <si>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</si>
  <si>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</si>
  <si>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</si>
  <si>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</si>
  <si>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</si>
  <si>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</si>
  <si>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</si>
  <si>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</si>
  <si>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</si>
  <si>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530926210000000001853</t>
  </si>
  <si>
    <t>行政人员工资支出</t>
  </si>
  <si>
    <t>30101</t>
  </si>
  <si>
    <t>基本工资</t>
  </si>
  <si>
    <t>2012901</t>
  </si>
  <si>
    <t>530926210000000001854</t>
  </si>
  <si>
    <t>事业人员工资支出</t>
  </si>
  <si>
    <t>30102</t>
  </si>
  <si>
    <t>津贴补贴</t>
  </si>
  <si>
    <t>30103</t>
  </si>
  <si>
    <t>奖金</t>
  </si>
  <si>
    <t>530926231100001461088</t>
  </si>
  <si>
    <t>行政人员绩效考核奖励（2017年提高部分）</t>
  </si>
  <si>
    <t>530926231100001461109</t>
  </si>
  <si>
    <t>奖励性绩效工资</t>
  </si>
  <si>
    <t>30107</t>
  </si>
  <si>
    <t>绩效工资</t>
  </si>
  <si>
    <t>530926231100001461090</t>
  </si>
  <si>
    <t>事业人员绩效工资（2017年提高部分）</t>
  </si>
  <si>
    <t>530926231100001461089</t>
  </si>
  <si>
    <t>基础性绩效工资</t>
  </si>
  <si>
    <t>530926210000000001855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</si>
  <si>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</si>
  <si>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</si>
  <si>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</si>
  <si>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</si>
  <si>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</si>
  <si>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</si>
  <si>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</si>
  <si>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</si>
  <si>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</si>
  <si>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2101103</t>
  </si>
  <si>
    <t>公务员医疗补助</t>
  </si>
  <si>
    <t>30111</t>
  </si>
  <si>
    <t>公务员医疗补助缴费</t>
  </si>
  <si>
    <t>30112</t>
  </si>
  <si>
    <t>其他社会保障缴费</t>
  </si>
  <si>
    <t>530926210000000001856</t>
  </si>
  <si>
    <t>30113</t>
  </si>
  <si>
    <t>530926210000000001859</t>
  </si>
  <si>
    <t>一般公用经费</t>
  </si>
  <si>
    <t>30201</t>
  </si>
  <si>
    <t>办公费</t>
  </si>
  <si>
    <t>30211</t>
  </si>
  <si>
    <t>差旅费</t>
  </si>
  <si>
    <t>30229</t>
  </si>
  <si>
    <t>福利费</t>
  </si>
  <si>
    <t>530926241100002352648</t>
  </si>
  <si>
    <t>公务接待费（公用经费）</t>
  </si>
  <si>
    <t>30217</t>
  </si>
  <si>
    <t>30207</t>
  </si>
  <si>
    <t>邮电费</t>
  </si>
  <si>
    <t>30206</t>
  </si>
  <si>
    <t>电费</t>
  </si>
  <si>
    <t>530926210000000001797</t>
  </si>
  <si>
    <t>工会经费</t>
  </si>
  <si>
    <t>30228</t>
  </si>
  <si>
    <t>530926210000000001794</t>
  </si>
  <si>
    <t>公务用车运行维护费</t>
  </si>
  <si>
    <t>30231</t>
  </si>
  <si>
    <t>530926210000000001795</t>
  </si>
  <si>
    <t>行政人员公务交通补贴</t>
  </si>
  <si>
    <t>30239</t>
  </si>
  <si>
    <t>其他交通费用</t>
  </si>
  <si>
    <t>530926251100003810382</t>
  </si>
  <si>
    <t>残疾人就业保障金</t>
  </si>
  <si>
    <t>30299</t>
  </si>
  <si>
    <t>其他商品和服务支出</t>
  </si>
  <si>
    <t>530926210000000001857</t>
  </si>
  <si>
    <t>离退休费</t>
  </si>
  <si>
    <t>30302</t>
  </si>
  <si>
    <t>退休费</t>
  </si>
  <si>
    <t>530926231100001461120</t>
  </si>
  <si>
    <t>西部志愿者生活补助</t>
  </si>
  <si>
    <t>30305</t>
  </si>
  <si>
    <t>生活补助</t>
  </si>
  <si>
    <t>530926231100001461092</t>
  </si>
  <si>
    <t>村（社区）妇女主任</t>
  </si>
  <si>
    <t>530926231100001461093</t>
  </si>
  <si>
    <t>村（社区）团支部书记</t>
  </si>
  <si>
    <t>530926231100001461096</t>
  </si>
  <si>
    <t>其他部门临聘人员</t>
  </si>
  <si>
    <t>530926231100001461112</t>
  </si>
  <si>
    <t>公益性岗位住房公积金</t>
  </si>
  <si>
    <t>530926231100001461115</t>
  </si>
  <si>
    <t>机关事业单位职工遗属生活补助</t>
  </si>
  <si>
    <t>30307</t>
  </si>
  <si>
    <t>医疗费补助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</si>
  <si>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</si>
  <si>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</si>
  <si>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</si>
  <si>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</si>
  <si>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</si>
  <si>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</si>
  <si>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</si>
  <si>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2025年春节慰问经费</t>
  </si>
  <si>
    <t>专项业务类</t>
  </si>
  <si>
    <t>530926251100004070362</t>
  </si>
  <si>
    <t>《耿马县扶贫志》编纂出版工作经费</t>
  </si>
  <si>
    <t>530926251100003803287</t>
  </si>
  <si>
    <t>保密工作经费</t>
  </si>
  <si>
    <t>530926231100001536497</t>
  </si>
  <si>
    <t>党政专用视频会议业务服务资金</t>
  </si>
  <si>
    <t>530926241100002449306</t>
  </si>
  <si>
    <t>工商联会员教育培训及活动工作经费</t>
  </si>
  <si>
    <t>530926231100001531556</t>
  </si>
  <si>
    <t>工商联执委会议工作经费</t>
  </si>
  <si>
    <t>530926231100001531557</t>
  </si>
  <si>
    <t>30215</t>
  </si>
  <si>
    <t>会议费</t>
  </si>
  <si>
    <t>共青团专项工作经费</t>
  </si>
  <si>
    <t>530926231100001531550</t>
  </si>
  <si>
    <t>关心下一代工作及开展主题教育经费</t>
  </si>
  <si>
    <t>事业发展类</t>
  </si>
  <si>
    <t>530926210000000002152</t>
  </si>
  <si>
    <t>国家安全委员会办公室工作经费</t>
  </si>
  <si>
    <t>530926210000000002311</t>
  </si>
  <si>
    <t>基层团组织工作经费</t>
  </si>
  <si>
    <t>530926221100000612460</t>
  </si>
  <si>
    <t>机关事务管理经费</t>
  </si>
  <si>
    <t>530926210000000002308</t>
  </si>
  <si>
    <t>机要密码部门工作经费</t>
  </si>
  <si>
    <t>530926251100003807302</t>
  </si>
  <si>
    <t>机要专线经费</t>
  </si>
  <si>
    <t>530926210000000002338</t>
  </si>
  <si>
    <t>全县妇女儿童工作经费</t>
  </si>
  <si>
    <t>530926241100002406343</t>
  </si>
  <si>
    <t>全县侨联工作经费</t>
  </si>
  <si>
    <t>530926241100002459367</t>
  </si>
  <si>
    <t>全县社会科学界联合会第二届代表大会会议经费</t>
  </si>
  <si>
    <t>530926241100002406350</t>
  </si>
  <si>
    <t>全县文学艺术界联合会第二届代表大会会议经费</t>
  </si>
  <si>
    <t>530926251100003804422</t>
  </si>
  <si>
    <t>社会科学知识普及工作经费</t>
  </si>
  <si>
    <t>530926241100002406352</t>
  </si>
  <si>
    <t>文联下设协会创作活动经费</t>
  </si>
  <si>
    <t>530926251100003804603</t>
  </si>
  <si>
    <t>县委全会会议经费</t>
  </si>
  <si>
    <t>530926210000000002307</t>
  </si>
  <si>
    <t>信创工作采购资金</t>
  </si>
  <si>
    <t>530926241100002582578</t>
  </si>
  <si>
    <t>其他政府性基金安排的支出</t>
  </si>
  <si>
    <t>31002</t>
  </si>
  <si>
    <t>办公设备购置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</si>
  <si>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</si>
  <si>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</si>
  <si>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</si>
  <si>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</si>
  <si>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</si>
  <si>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</si>
  <si>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</si>
  <si>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</si>
  <si>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</si>
  <si>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</si>
  <si>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</si>
  <si>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开展好国家安全宣传教育，推动涉国家安全相关政策法规的贯彻落实等工作。</t>
  </si>
  <si>
    <t>产出指标</t>
  </si>
  <si>
    <t>数量指标</t>
  </si>
  <si>
    <t>开展对外维稳次数</t>
  </si>
  <si>
    <t>&gt;=</t>
  </si>
  <si>
    <t>次</t>
  </si>
  <si>
    <t>定量指标</t>
  </si>
  <si>
    <t>放映开展维稳次数</t>
  </si>
  <si>
    <t>质量指标</t>
  </si>
  <si>
    <t>开展好国家安全宣传教育</t>
  </si>
  <si>
    <t>90</t>
  </si>
  <si>
    <t>%</t>
  </si>
  <si>
    <t>反映是否按要求开展国家安全宣传教育</t>
  </si>
  <si>
    <t>效益指标</t>
  </si>
  <si>
    <t>可持续影响</t>
  </si>
  <si>
    <t>国家安全宣传教育普及率</t>
  </si>
  <si>
    <t>85</t>
  </si>
  <si>
    <t>反映国家安全宣传教育普及率</t>
  </si>
  <si>
    <t>满意度指标</t>
  </si>
  <si>
    <t>服务对象满意度</t>
  </si>
  <si>
    <t>信息使用者满意度</t>
  </si>
  <si>
    <t>反映信息使用者满意度</t>
  </si>
  <si>
    <t>相关文件</t>
  </si>
  <si>
    <t>时效指标</t>
  </si>
  <si>
    <t>及时率</t>
  </si>
  <si>
    <t>持续影响力</t>
  </si>
  <si>
    <t>满意度</t>
  </si>
  <si>
    <t>《耿马自治县扶贫志编纂工作方案》</t>
  </si>
  <si>
    <t>及时支付</t>
  </si>
  <si>
    <t>按文件执行</t>
  </si>
  <si>
    <t>可持续</t>
  </si>
  <si>
    <t>召开全县社会科学界联合会第二次代表大会</t>
  </si>
  <si>
    <t>召开会议次数</t>
  </si>
  <si>
    <t>=</t>
  </si>
  <si>
    <t>会议召开时间</t>
  </si>
  <si>
    <t>是否年内召开</t>
  </si>
  <si>
    <t>是/否</t>
  </si>
  <si>
    <t>定性指标</t>
  </si>
  <si>
    <t>社会效益</t>
  </si>
  <si>
    <t>召开换届会议是否给社会带来的良性效益</t>
  </si>
  <si>
    <t>是否给社会带来的良性效益</t>
  </si>
  <si>
    <t>换届后社会科学方面可持续影响力</t>
  </si>
  <si>
    <t>80</t>
  </si>
  <si>
    <t>社会科学界人士满意度</t>
  </si>
  <si>
    <t>95</t>
  </si>
  <si>
    <t>通过开展下基层、报告会、发放图书等方式促进全县社会科学知识普及，提升群众社会科学知识水平</t>
  </si>
  <si>
    <t>开展活动次数</t>
  </si>
  <si>
    <t>10</t>
  </si>
  <si>
    <t>开展社会科学知识普及活动</t>
  </si>
  <si>
    <t>开展活动时效</t>
  </si>
  <si>
    <t>是否在年内完成</t>
  </si>
  <si>
    <t>群众社会科学知识水平提升</t>
  </si>
  <si>
    <t>后续科学知识水平稳步上升</t>
  </si>
  <si>
    <t>后续科学知识水平是否稳步上升</t>
  </si>
  <si>
    <t>群众对活动满意度</t>
  </si>
  <si>
    <t>确保2024年县委全会会在年内议顺利召开至少1次。</t>
  </si>
  <si>
    <t>会议次数</t>
  </si>
  <si>
    <t>反映预算部门（单位）组织开展各类会议的总次数。</t>
  </si>
  <si>
    <t>会议是否在年内召开</t>
  </si>
  <si>
    <t>年内召开</t>
  </si>
  <si>
    <t>反映会议是否在年内召开完成</t>
  </si>
  <si>
    <t>全会传达上级精神</t>
  </si>
  <si>
    <t>传达上级精神</t>
  </si>
  <si>
    <t>反映传达上级精神给社会发展带来益处</t>
  </si>
  <si>
    <t>县委全会会议顺利召开</t>
  </si>
  <si>
    <t>100</t>
  </si>
  <si>
    <t>反映会议是否按时召开</t>
  </si>
  <si>
    <t>参会人员满意度</t>
  </si>
  <si>
    <t>反映参会人员对会议开展的满意度。参会人员满意度=（参会满意人数/问卷调查人数）*100%</t>
  </si>
  <si>
    <t>文联第二次代表大会换届选举</t>
  </si>
  <si>
    <t>按需申请保密工作经费</t>
  </si>
  <si>
    <t>开展业务指导和督促数量</t>
  </si>
  <si>
    <t>实际发生数</t>
  </si>
  <si>
    <t>年内开展业务</t>
  </si>
  <si>
    <t>项目正常开展</t>
  </si>
  <si>
    <t>部门工作正常开展</t>
  </si>
  <si>
    <t>开展工作满意度</t>
  </si>
  <si>
    <t>按照市级要求，做好党政专用会议专线的维护工作</t>
  </si>
  <si>
    <t>专线数量</t>
  </si>
  <si>
    <t>条</t>
  </si>
  <si>
    <t>是否达标正常使用</t>
  </si>
  <si>
    <t>专线正常使用</t>
  </si>
  <si>
    <t>是否正常使用</t>
  </si>
  <si>
    <t>使用专线给发展带来的便利</t>
  </si>
  <si>
    <t>专线方便性</t>
  </si>
  <si>
    <t>使用专线可持续性</t>
  </si>
  <si>
    <t>持续使用专线</t>
  </si>
  <si>
    <t>专线使用人员满意度</t>
  </si>
  <si>
    <t>测评使用人员满意度</t>
  </si>
  <si>
    <t>创作活动经费</t>
  </si>
  <si>
    <t>不</t>
  </si>
  <si>
    <t>加强机关事务管理，规范机关事务工作，推进机关事务管理的制度化、规范化、法制化。</t>
  </si>
  <si>
    <t>机关事务管理成效</t>
  </si>
  <si>
    <t>反映单位机关事务管理规范化。</t>
  </si>
  <si>
    <t>保障机关正常运转</t>
  </si>
  <si>
    <t>反映机关正常运转</t>
  </si>
  <si>
    <t>保障对象满意度</t>
  </si>
  <si>
    <t>反映保障对象满意度</t>
  </si>
  <si>
    <t>根据《工作方案》逐年完成任务</t>
  </si>
  <si>
    <t>完成计算机采购数量</t>
  </si>
  <si>
    <t>899</t>
  </si>
  <si>
    <t>台套</t>
  </si>
  <si>
    <t>根据《工作方案》完成信创采购任务</t>
  </si>
  <si>
    <t>采购计算机质量</t>
  </si>
  <si>
    <t>采购到的计算机达到《工作方案》中的相关要求</t>
  </si>
  <si>
    <t>在年内完成采购任务</t>
  </si>
  <si>
    <t>根据《工作方案》要求，按年度完成工作任务</t>
  </si>
  <si>
    <t>信创工作对社会带来效益</t>
  </si>
  <si>
    <t>信创工作是否对社会带来效益</t>
  </si>
  <si>
    <t>根据《工作方案》要求，信创工作应该对社会带来良性效益</t>
  </si>
  <si>
    <t>计算机使用单位的满意度</t>
  </si>
  <si>
    <t>开展满意度测评</t>
  </si>
  <si>
    <t>通过开展至少1次妇女儿童发展情况的调研，将监测数据上报，为县委、县人民政府决策提供依据</t>
  </si>
  <si>
    <t>开展调研次数</t>
  </si>
  <si>
    <t>开展妇女儿童发展情况调研</t>
  </si>
  <si>
    <t>调研活动完成时限</t>
  </si>
  <si>
    <t>年内完成</t>
  </si>
  <si>
    <t>开展调研对社会发展带来的良性效益</t>
  </si>
  <si>
    <t>是否有好处</t>
  </si>
  <si>
    <t>开展调研对妇女儿童发展的可持续影响力</t>
  </si>
  <si>
    <t>有影响</t>
  </si>
  <si>
    <t>妇女儿童对开展工作的满意度</t>
  </si>
  <si>
    <t>按照文件要求将乡（镇、农场、管理区）及村（社区）共青团工作经费纳入年财政预算</t>
  </si>
  <si>
    <t>覆盖全县所有乡（镇、农场、管理区）及村（社区）</t>
  </si>
  <si>
    <t>101</t>
  </si>
  <si>
    <t>个</t>
  </si>
  <si>
    <t>相关文件要求</t>
  </si>
  <si>
    <t>对全县青年影响力</t>
  </si>
  <si>
    <t>青年满意度</t>
  </si>
  <si>
    <t>开展归侨侨眷走访慰问统计工作</t>
  </si>
  <si>
    <t>开展走访次数</t>
  </si>
  <si>
    <t>开展走访慰问活动</t>
  </si>
  <si>
    <t>开展走访时限</t>
  </si>
  <si>
    <t>是否在年内走访</t>
  </si>
  <si>
    <t>在年内走访完</t>
  </si>
  <si>
    <t>归侨侨眷走访后生活水平提高</t>
  </si>
  <si>
    <t>开展测评提高生活水平</t>
  </si>
  <si>
    <t>归侨侨眷走访的持续性</t>
  </si>
  <si>
    <t>持续走访</t>
  </si>
  <si>
    <t>归侨侨眷满意度</t>
  </si>
  <si>
    <t>机要密码部门工作开展</t>
  </si>
  <si>
    <t>可持续性</t>
  </si>
  <si>
    <t>用于全县青少年、少先队员活动阵地建设、活动交流、思想道德教育、先进表彰、订阅报刊等</t>
  </si>
  <si>
    <t>4</t>
  </si>
  <si>
    <t>按时开展活动</t>
  </si>
  <si>
    <t>是</t>
  </si>
  <si>
    <t>活动在团员中的影响</t>
  </si>
  <si>
    <t>活动在社会中的影响力</t>
  </si>
  <si>
    <t>青少年对活动满意度</t>
  </si>
  <si>
    <t>贯彻执行行业代表大会的决议，选举委员，及时掌握全县经济运行情况</t>
  </si>
  <si>
    <t>参会人数</t>
  </si>
  <si>
    <t>68</t>
  </si>
  <si>
    <t>人</t>
  </si>
  <si>
    <t>及时掌握全县经济情况</t>
  </si>
  <si>
    <t>人均经费</t>
  </si>
  <si>
    <t>170</t>
  </si>
  <si>
    <t>元/人</t>
  </si>
  <si>
    <t>行业协会对全县经济的影响</t>
  </si>
  <si>
    <t>20</t>
  </si>
  <si>
    <t>行业协会满意度</t>
  </si>
  <si>
    <t>保障全县在册会员教育培训及活动</t>
  </si>
  <si>
    <t>在册会员数</t>
  </si>
  <si>
    <t>650</t>
  </si>
  <si>
    <t>开展培训及时性</t>
  </si>
  <si>
    <t>人均资金</t>
  </si>
  <si>
    <t>&lt;=</t>
  </si>
  <si>
    <t>200</t>
  </si>
  <si>
    <t>元</t>
  </si>
  <si>
    <t>会员培训后对商会的影响力</t>
  </si>
  <si>
    <t>会员满意度</t>
  </si>
  <si>
    <t>建立和完善密码工作经费保障机制，保证工作顺利开展。</t>
  </si>
  <si>
    <t>保障专线运行条数</t>
  </si>
  <si>
    <t>保障至少1条机要专线正常运行</t>
  </si>
  <si>
    <t>完善机要工作</t>
  </si>
  <si>
    <t>反映完善机要工作程度</t>
  </si>
  <si>
    <t>成本指标</t>
  </si>
  <si>
    <t>经济成本指标</t>
  </si>
  <si>
    <t>85000</t>
  </si>
  <si>
    <t>反映控制经济成本</t>
  </si>
  <si>
    <t>工作正常开展</t>
  </si>
  <si>
    <t>反映机要工作正常开展</t>
  </si>
  <si>
    <t>使用对象满意度</t>
  </si>
  <si>
    <t>反映使用对象满意度</t>
  </si>
  <si>
    <t>加强对青少年的教育培养，做好关心下一代工作。鼓励青少年努力学习、奋发向上，进一步增强爱党、爱国、爱社会主义思想感情，激发民族自豪感和历史责任感，全面提高自身素质，做新世纪主人。</t>
  </si>
  <si>
    <t>按时完成目标任务</t>
  </si>
  <si>
    <t>按照要求和时限完成目标任务</t>
  </si>
  <si>
    <t>关心下一代工作及开展主题教育活动经费</t>
  </si>
  <si>
    <t>加强对青少年的教育培养</t>
  </si>
  <si>
    <t>对青少年的教育培养</t>
  </si>
  <si>
    <t>青少年满意度</t>
  </si>
  <si>
    <t>预算06表</t>
  </si>
  <si>
    <t>政府性基金预算支出预算表</t>
  </si>
  <si>
    <t>单位名称：临沧市发展和改革委员会</t>
  </si>
  <si>
    <t>本年政府性基金预算支出</t>
  </si>
  <si>
    <t>其他政府性基金及对应专项债务收入安排的支出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</si>
  <si>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</si>
  <si>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</si>
  <si>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</si>
  <si>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</si>
  <si>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</si>
  <si>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</si>
  <si>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</si>
  <si>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</si>
  <si>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</si>
  <si>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</si>
  <si>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公务用车加油服务</t>
  </si>
  <si>
    <t>车辆加油、添加燃料服务</t>
  </si>
  <si>
    <t>公务用车维修服务</t>
  </si>
  <si>
    <t>车辆维修和保养服务</t>
  </si>
  <si>
    <t>公务用车保险服务</t>
  </si>
  <si>
    <t>机动车保险服务</t>
  </si>
  <si>
    <t>服务器采购资金</t>
  </si>
  <si>
    <t>服务器</t>
  </si>
  <si>
    <t>终端采购资金</t>
  </si>
  <si>
    <t>台式计算机</t>
  </si>
  <si>
    <t>预算08表</t>
  </si>
  <si>
    <t>政府购买服务项目</t>
  </si>
  <si>
    <t>政府购买服务目录</t>
  </si>
  <si>
    <t>注：因本单位无政府购买服务，故本表无数据。</t>
  </si>
  <si>
    <t>预算09-1表</t>
  </si>
  <si>
    <t>单位名称（项目）</t>
  </si>
  <si>
    <t>地区</t>
  </si>
  <si>
    <t>政府性基金</t>
  </si>
  <si>
    <t>-</t>
  </si>
  <si>
    <t>注：因本单位无县对下转移支付资金，故本表无数据。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</si>
  <si>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</si>
  <si>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</si>
  <si>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</si>
  <si>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</si>
  <si>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</si>
  <si>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</si>
  <si>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</si>
  <si>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</si>
  <si>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</si>
  <si>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注：本单位无新增资产预算，故本表无数据。</t>
  </si>
  <si>
    <t>预算11表</t>
  </si>
  <si>
    <t>上级补助</t>
  </si>
  <si>
    <t>注：本单位没有转移支付补助项目预算，故本表无数据。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</si>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</sst>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hh:mm:ss"/>
    <numFmt numFmtId="43" formatCode="_ * #,##0.00_ ;_ * \-#,##0.00_ ;_ * &quot;-&quot;??_ ;_ @_ "/>
    <numFmt numFmtId="178" formatCode="yyyy\-mm\-dd\ hh:mm:ss"/>
    <numFmt numFmtId="179" formatCode="#,##0;\-#,##0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#,##0.00;\-#,##0.00;;@"/>
    <numFmt numFmtId="41" formatCode="_ * #,##0_ ;_ * \-#,##0_ ;_ * &quot;-&quot;_ ;_ @_ "/>
  </numFmts>
  <fonts count="45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2" fontId="12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9" fillId="5" borderId="1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178" fontId="8" fillId="0" borderId="7">
      <alignment horizontal="right" vertical="center"/>
    </xf>
    <xf numFmtId="0" fontId="30" fillId="7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176" fontId="8" fillId="0" borderId="7">
      <alignment horizontal="right" vertical="center"/>
    </xf>
    <xf numFmtId="0" fontId="31" fillId="0" borderId="0" applyNumberFormat="0" applyFill="0" applyBorder="0" applyAlignment="0" applyProtection="0">
      <alignment vertical="center"/>
    </xf>
    <xf numFmtId="0" fontId="12" fillId="11" borderId="16" applyNumberFormat="0" applyFon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9" fillId="24" borderId="18" applyNumberFormat="0" applyAlignment="0" applyProtection="0">
      <alignment vertical="center"/>
    </xf>
    <xf numFmtId="0" fontId="40" fillId="24" borderId="14" applyNumberFormat="0" applyAlignment="0" applyProtection="0">
      <alignment vertical="center"/>
    </xf>
    <xf numFmtId="0" fontId="41" fillId="26" borderId="19" applyNumberForma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10" fontId="8" fillId="0" borderId="7">
      <alignment horizontal="right" vertical="center"/>
    </xf>
    <xf numFmtId="0" fontId="30" fillId="1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180" fontId="8" fillId="0" borderId="7">
      <alignment horizontal="right" vertical="center"/>
    </xf>
    <xf numFmtId="49" fontId="8" fillId="0" borderId="7">
      <alignment horizontal="left" vertical="center" wrapText="1"/>
    </xf>
    <xf numFmtId="180" fontId="8" fillId="0" borderId="7">
      <alignment horizontal="right" vertical="center"/>
    </xf>
    <xf numFmtId="177" fontId="8" fillId="0" borderId="7">
      <alignment horizontal="right" vertical="center"/>
    </xf>
    <xf numFmtId="179" fontId="8" fillId="0" borderId="7">
      <alignment horizontal="right" vertical="center"/>
    </xf>
  </cellStyleXfs>
  <cellXfs count="222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80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3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79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6" fillId="0" borderId="6" xfId="0" applyFont="1" applyBorder="1" applyAlignment="1">
      <alignment horizontal="left" vertical="center" wrapText="1" indent="1"/>
      <protection locked="0"/>
    </xf>
    <xf numFmtId="0" fontId="6" fillId="0" borderId="11" xfId="0" applyFont="1" applyBorder="1" applyAlignment="1">
      <alignment horizontal="left" vertical="center" wrapText="1" indent="1"/>
      <protection locked="0"/>
    </xf>
    <xf numFmtId="0" fontId="6" fillId="0" borderId="11" xfId="0" applyFont="1" applyBorder="1" applyAlignment="1">
      <alignment horizontal="left" vertical="center" wrapText="1" indent="2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wrapText="1"/>
    </xf>
    <xf numFmtId="0" fontId="3" fillId="0" borderId="0" xfId="0" applyFont="1" applyFill="1" applyBorder="1" applyAlignment="1" applyProtection="1">
      <alignment horizontal="right" wrapText="1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wrapText="1"/>
    </xf>
    <xf numFmtId="0" fontId="3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 applyProtection="1"/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Protection="1">
      <alignment vertical="top"/>
    </xf>
    <xf numFmtId="0" fontId="14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17" fillId="0" borderId="6" xfId="0" applyFont="1" applyBorder="1" applyAlignment="1">
      <alignment vertical="center"/>
      <protection locked="0"/>
    </xf>
    <xf numFmtId="0" fontId="18" fillId="0" borderId="6" xfId="0" applyFont="1" applyBorder="1" applyAlignment="1">
      <alignment horizontal="center" vertical="center"/>
      <protection locked="0"/>
    </xf>
    <xf numFmtId="180" fontId="1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3" fillId="0" borderId="7" xfId="0" applyFont="1" applyBorder="1" applyAlignment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1" fillId="0" borderId="0" xfId="0" applyFont="1" applyAlignment="1" applyProtection="1"/>
    <xf numFmtId="0" fontId="22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19" fillId="0" borderId="0" xfId="0" applyFont="1" applyProtection="1">
      <alignment vertical="top"/>
    </xf>
    <xf numFmtId="0" fontId="22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3" fillId="0" borderId="0" xfId="0" applyFont="1" applyAlignment="1" applyProtection="1">
      <alignment horizontal="center" vertical="top"/>
    </xf>
    <xf numFmtId="0" fontId="24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25" fillId="0" borderId="6" xfId="0" applyFont="1" applyBorder="1" applyAlignment="1" applyProtection="1">
      <alignment horizontal="center" vertical="center"/>
    </xf>
    <xf numFmtId="0" fontId="25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25" fillId="0" borderId="6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8"/>
  <sheetViews>
    <sheetView showZeros="0" workbookViewId="0">
      <pane ySplit="1" topLeftCell="A19" activePane="bottomLeft" state="frozen"/>
      <selection/>
      <selection pane="bottomLeft" activeCell="A1" sqref="A1"/>
    </sheetView>
  </sheetViews>
  <sheetFormatPr defaultColWidth="9.13333333333333" defaultRowHeight="12" customHeight="1" outlineLevelCol="3"/>
  <cols>
    <col min="1" max="1" width="31.8571428571429" customWidth="1"/>
    <col min="2" max="2" width="35.5714285714286" customWidth="1"/>
    <col min="3" max="3" width="36.5714285714286" customWidth="1"/>
    <col min="4" max="4" width="33.8571428571429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15"/>
      <c r="C3" s="215"/>
      <c r="D3" s="215"/>
    </row>
    <row r="4" ht="18.75" customHeight="1" spans="1:4">
      <c r="A4" s="42" t="str">
        <f>"单位名称："&amp;"中国共产党耿马傣族佤族自治县委员会办公室"</f>
        <v>单位名称：中国共产党耿马傣族佤族自治县委员会办公室</v>
      </c>
      <c r="B4" s="216"/>
      <c r="C4" s="216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5" t="s">
        <v>6</v>
      </c>
      <c r="B8" s="24">
        <v>20500799.84</v>
      </c>
      <c r="C8" s="135" t="s">
        <v>7</v>
      </c>
      <c r="D8" s="24">
        <v>16466828.75</v>
      </c>
    </row>
    <row r="9" ht="18.75" customHeight="1" spans="1:4">
      <c r="A9" s="135" t="s">
        <v>8</v>
      </c>
      <c r="B9" s="24">
        <v>3236500.4</v>
      </c>
      <c r="C9" s="135" t="s">
        <v>9</v>
      </c>
      <c r="D9" s="24"/>
    </row>
    <row r="10" ht="18.75" customHeight="1" spans="1:4">
      <c r="A10" s="135" t="s">
        <v>10</v>
      </c>
      <c r="B10" s="24"/>
      <c r="C10" s="135" t="s">
        <v>11</v>
      </c>
      <c r="D10" s="24"/>
    </row>
    <row r="11" ht="18.75" customHeight="1" spans="1:4">
      <c r="A11" s="135" t="s">
        <v>12</v>
      </c>
      <c r="B11" s="24"/>
      <c r="C11" s="135" t="s">
        <v>13</v>
      </c>
      <c r="D11" s="24"/>
    </row>
    <row r="12" ht="18.75" customHeight="1" spans="1:4">
      <c r="A12" s="217" t="s">
        <v>14</v>
      </c>
      <c r="B12" s="24"/>
      <c r="C12" s="175" t="s">
        <v>15</v>
      </c>
      <c r="D12" s="24"/>
    </row>
    <row r="13" ht="18.75" customHeight="1" spans="1:4">
      <c r="A13" s="178" t="s">
        <v>16</v>
      </c>
      <c r="B13" s="24"/>
      <c r="C13" s="177" t="s">
        <v>17</v>
      </c>
      <c r="D13" s="24"/>
    </row>
    <row r="14" ht="18.75" customHeight="1" spans="1:4">
      <c r="A14" s="178" t="s">
        <v>18</v>
      </c>
      <c r="B14" s="24"/>
      <c r="C14" s="177" t="s">
        <v>19</v>
      </c>
      <c r="D14" s="24"/>
    </row>
    <row r="15" ht="18.75" customHeight="1" spans="1:4">
      <c r="A15" s="178" t="s">
        <v>20</v>
      </c>
      <c r="B15" s="24"/>
      <c r="C15" s="177" t="s">
        <v>21</v>
      </c>
      <c r="D15" s="24">
        <v>2446531.08</v>
      </c>
    </row>
    <row r="16" ht="18.75" customHeight="1" spans="1:4">
      <c r="A16" s="178" t="s">
        <v>22</v>
      </c>
      <c r="B16" s="24"/>
      <c r="C16" s="177" t="s">
        <v>23</v>
      </c>
      <c r="D16" s="24">
        <v>618292.65</v>
      </c>
    </row>
    <row r="17" ht="18.75" customHeight="1" spans="1:4">
      <c r="A17" s="178" t="s">
        <v>24</v>
      </c>
      <c r="B17" s="24"/>
      <c r="C17" s="178" t="s">
        <v>25</v>
      </c>
      <c r="D17" s="24"/>
    </row>
    <row r="18" ht="18.75" customHeight="1" spans="1:4">
      <c r="A18" s="178" t="s">
        <v>26</v>
      </c>
      <c r="B18" s="24"/>
      <c r="C18" s="178" t="s">
        <v>27</v>
      </c>
      <c r="D18" s="24"/>
    </row>
    <row r="19" ht="18.75" customHeight="1" spans="1:4">
      <c r="A19" s="179" t="s">
        <v>26</v>
      </c>
      <c r="B19" s="24"/>
      <c r="C19" s="177" t="s">
        <v>28</v>
      </c>
      <c r="D19" s="24"/>
    </row>
    <row r="20" ht="18.75" customHeight="1" spans="1:4">
      <c r="A20" s="179" t="s">
        <v>26</v>
      </c>
      <c r="B20" s="24"/>
      <c r="C20" s="177" t="s">
        <v>29</v>
      </c>
      <c r="D20" s="24"/>
    </row>
    <row r="21" ht="18.75" customHeight="1" spans="1:4">
      <c r="A21" s="179" t="s">
        <v>26</v>
      </c>
      <c r="B21" s="24"/>
      <c r="C21" s="177" t="s">
        <v>30</v>
      </c>
      <c r="D21" s="24"/>
    </row>
    <row r="22" ht="18.75" customHeight="1" spans="1:4">
      <c r="A22" s="179" t="s">
        <v>26</v>
      </c>
      <c r="B22" s="24"/>
      <c r="C22" s="177" t="s">
        <v>31</v>
      </c>
      <c r="D22" s="24"/>
    </row>
    <row r="23" ht="18.75" customHeight="1" spans="1:4">
      <c r="A23" s="179" t="s">
        <v>26</v>
      </c>
      <c r="B23" s="24"/>
      <c r="C23" s="177" t="s">
        <v>32</v>
      </c>
      <c r="D23" s="24"/>
    </row>
    <row r="24" ht="18.75" customHeight="1" spans="1:4">
      <c r="A24" s="179" t="s">
        <v>26</v>
      </c>
      <c r="B24" s="24"/>
      <c r="C24" s="177" t="s">
        <v>33</v>
      </c>
      <c r="D24" s="24"/>
    </row>
    <row r="25" ht="18.75" customHeight="1" spans="1:4">
      <c r="A25" s="179" t="s">
        <v>26</v>
      </c>
      <c r="B25" s="24"/>
      <c r="C25" s="177" t="s">
        <v>34</v>
      </c>
      <c r="D25" s="24"/>
    </row>
    <row r="26" ht="18.75" customHeight="1" spans="1:4">
      <c r="A26" s="179" t="s">
        <v>26</v>
      </c>
      <c r="B26" s="24"/>
      <c r="C26" s="177" t="s">
        <v>35</v>
      </c>
      <c r="D26" s="24">
        <v>969147.36</v>
      </c>
    </row>
    <row r="27" ht="18.75" customHeight="1" spans="1:4">
      <c r="A27" s="179" t="s">
        <v>26</v>
      </c>
      <c r="B27" s="24"/>
      <c r="C27" s="177" t="s">
        <v>36</v>
      </c>
      <c r="D27" s="24"/>
    </row>
    <row r="28" ht="18.75" customHeight="1" spans="1:4">
      <c r="A28" s="179" t="s">
        <v>26</v>
      </c>
      <c r="B28" s="24"/>
      <c r="C28" s="177" t="s">
        <v>37</v>
      </c>
      <c r="D28" s="24"/>
    </row>
    <row r="29" ht="18.75" customHeight="1" spans="1:4">
      <c r="A29" s="179" t="s">
        <v>26</v>
      </c>
      <c r="B29" s="24"/>
      <c r="C29" s="177" t="s">
        <v>38</v>
      </c>
      <c r="D29" s="24"/>
    </row>
    <row r="30" ht="18.75" customHeight="1" spans="1:4">
      <c r="A30" s="179" t="s">
        <v>26</v>
      </c>
      <c r="B30" s="24"/>
      <c r="C30" s="177" t="s">
        <v>39</v>
      </c>
      <c r="D30" s="24"/>
    </row>
    <row r="31" ht="18.75" customHeight="1" spans="1:4">
      <c r="A31" s="180" t="s">
        <v>26</v>
      </c>
      <c r="B31" s="24"/>
      <c r="C31" s="178" t="s">
        <v>40</v>
      </c>
      <c r="D31" s="24">
        <v>3236500.4</v>
      </c>
    </row>
    <row r="32" ht="18.75" customHeight="1" spans="1:4">
      <c r="A32" s="180" t="s">
        <v>26</v>
      </c>
      <c r="B32" s="24"/>
      <c r="C32" s="178" t="s">
        <v>41</v>
      </c>
      <c r="D32" s="24"/>
    </row>
    <row r="33" ht="18.75" customHeight="1" spans="1:4">
      <c r="A33" s="180" t="s">
        <v>26</v>
      </c>
      <c r="B33" s="24"/>
      <c r="C33" s="178" t="s">
        <v>42</v>
      </c>
      <c r="D33" s="24"/>
    </row>
    <row r="34" ht="18.75" customHeight="1" spans="1:4">
      <c r="A34" s="218" t="s">
        <v>43</v>
      </c>
      <c r="B34" s="181">
        <f>SUM(B8:B12)</f>
        <v>23737300.24</v>
      </c>
      <c r="C34" s="219" t="s">
        <v>44</v>
      </c>
      <c r="D34" s="181">
        <v>23737300.24</v>
      </c>
    </row>
    <row r="35" ht="18.75" customHeight="1" spans="1:4">
      <c r="A35" s="220" t="s">
        <v>45</v>
      </c>
      <c r="B35" s="24"/>
      <c r="C35" s="135" t="s">
        <v>46</v>
      </c>
      <c r="D35" s="24"/>
    </row>
    <row r="36" ht="18.75" customHeight="1" spans="1:4">
      <c r="A36" s="220" t="s">
        <v>47</v>
      </c>
      <c r="B36" s="24"/>
      <c r="C36" s="135" t="s">
        <v>47</v>
      </c>
      <c r="D36" s="24"/>
    </row>
    <row r="37" ht="18.75" customHeight="1" spans="1:4">
      <c r="A37" s="220" t="s">
        <v>48</v>
      </c>
      <c r="B37" s="24"/>
      <c r="C37" s="135" t="s">
        <v>49</v>
      </c>
      <c r="D37" s="24"/>
    </row>
    <row r="38" ht="18.75" customHeight="1" spans="1:4">
      <c r="A38" s="221" t="s">
        <v>50</v>
      </c>
      <c r="B38" s="181">
        <f t="shared" ref="B38:D38" si="1">B34+B35</f>
        <v>23737300.24</v>
      </c>
      <c r="C38" s="219" t="s">
        <v>51</v>
      </c>
      <c r="D38" s="181">
        <f t="shared" si="1"/>
        <v>23737300.24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3"/>
  <sheetViews>
    <sheetView showZeros="0" workbookViewId="0">
      <pane ySplit="1" topLeftCell="A2" activePane="bottomLeft" state="frozen"/>
      <selection/>
      <selection pane="bottomLeft" activeCell="A17" sqref="A17"/>
    </sheetView>
  </sheetViews>
  <sheetFormatPr defaultColWidth="9.13333333333333" defaultRowHeight="14.25" customHeight="1" outlineLevelCol="5"/>
  <cols>
    <col min="1" max="1" width="32.1333333333333" customWidth="1"/>
    <col min="2" max="2" width="16.8571428571429" customWidth="1"/>
    <col min="3" max="3" width="32.1333333333333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0">
        <v>1</v>
      </c>
      <c r="B2" s="101">
        <v>0</v>
      </c>
      <c r="C2" s="100">
        <v>1</v>
      </c>
      <c r="D2" s="102"/>
      <c r="E2" s="102"/>
      <c r="F2" s="40" t="s">
        <v>561</v>
      </c>
    </row>
    <row r="3" ht="32.25" customHeight="1" spans="1:6">
      <c r="A3" s="103" t="str">
        <f>"2025"&amp;"年部门政府性基金预算支出预算表"</f>
        <v>2025年部门政府性基金预算支出预算表</v>
      </c>
      <c r="B3" s="104" t="s">
        <v>562</v>
      </c>
      <c r="C3" s="105"/>
      <c r="D3" s="106"/>
      <c r="E3" s="106"/>
      <c r="F3" s="106"/>
    </row>
    <row r="4" ht="18.75" customHeight="1" spans="1:6">
      <c r="A4" s="8" t="str">
        <f>"单位名称："&amp;"中国共产党耿马傣族佤族自治县委员会办公室"</f>
        <v>单位名称：中国共产党耿马傣族佤族自治县委员会办公室</v>
      </c>
      <c r="B4" s="8" t="s">
        <v>563</v>
      </c>
      <c r="C4" s="100"/>
      <c r="D4" s="102"/>
      <c r="E4" s="102"/>
      <c r="F4" s="40" t="s">
        <v>1</v>
      </c>
    </row>
    <row r="5" ht="18.75" customHeight="1" spans="1:6">
      <c r="A5" s="107" t="s">
        <v>199</v>
      </c>
      <c r="B5" s="108" t="s">
        <v>74</v>
      </c>
      <c r="C5" s="109" t="s">
        <v>75</v>
      </c>
      <c r="D5" s="14" t="s">
        <v>564</v>
      </c>
      <c r="E5" s="14"/>
      <c r="F5" s="15"/>
    </row>
    <row r="6" ht="18.75" customHeight="1" spans="1:6">
      <c r="A6" s="110"/>
      <c r="B6" s="111"/>
      <c r="C6" s="96"/>
      <c r="D6" s="95" t="s">
        <v>55</v>
      </c>
      <c r="E6" s="95" t="s">
        <v>76</v>
      </c>
      <c r="F6" s="95" t="s">
        <v>77</v>
      </c>
    </row>
    <row r="7" ht="18.75" customHeight="1" spans="1:6">
      <c r="A7" s="110">
        <v>1</v>
      </c>
      <c r="B7" s="112" t="s">
        <v>160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3" t="s">
        <v>70</v>
      </c>
      <c r="B8" s="83"/>
      <c r="C8" s="83"/>
      <c r="D8" s="24">
        <v>3236500.4</v>
      </c>
      <c r="E8" s="24"/>
      <c r="F8" s="24">
        <v>3236500.4</v>
      </c>
    </row>
    <row r="9" ht="18.75" customHeight="1" spans="1:6">
      <c r="A9" s="114" t="s">
        <v>70</v>
      </c>
      <c r="B9" s="83"/>
      <c r="C9" s="83"/>
      <c r="D9" s="24">
        <v>3236500.4</v>
      </c>
      <c r="E9" s="24"/>
      <c r="F9" s="24">
        <v>3236500.4</v>
      </c>
    </row>
    <row r="10" ht="18.75" customHeight="1" spans="1:6">
      <c r="A10" s="26"/>
      <c r="B10" s="83" t="s">
        <v>115</v>
      </c>
      <c r="C10" s="83" t="s">
        <v>84</v>
      </c>
      <c r="D10" s="24">
        <v>3236500.4</v>
      </c>
      <c r="E10" s="24"/>
      <c r="F10" s="24">
        <v>3236500.4</v>
      </c>
    </row>
    <row r="11" ht="18.75" customHeight="1" spans="1:6">
      <c r="A11" s="26"/>
      <c r="B11" s="115" t="s">
        <v>116</v>
      </c>
      <c r="C11" s="115" t="s">
        <v>565</v>
      </c>
      <c r="D11" s="24">
        <v>3236500.4</v>
      </c>
      <c r="E11" s="24"/>
      <c r="F11" s="24">
        <v>3236500.4</v>
      </c>
    </row>
    <row r="12" ht="18.75" customHeight="1" spans="1:6">
      <c r="A12" s="26"/>
      <c r="B12" s="116" t="s">
        <v>117</v>
      </c>
      <c r="C12" s="116" t="s">
        <v>357</v>
      </c>
      <c r="D12" s="24">
        <v>3236500.4</v>
      </c>
      <c r="E12" s="24"/>
      <c r="F12" s="24">
        <v>3236500.4</v>
      </c>
    </row>
    <row r="13" ht="18.75" customHeight="1" spans="1:6">
      <c r="A13" s="117" t="s">
        <v>118</v>
      </c>
      <c r="B13" s="118" t="s">
        <v>118</v>
      </c>
      <c r="C13" s="119" t="s">
        <v>118</v>
      </c>
      <c r="D13" s="24">
        <v>3236500.4</v>
      </c>
      <c r="E13" s="24"/>
      <c r="F13" s="24">
        <v>3236500.4</v>
      </c>
    </row>
  </sheetData>
  <mergeCells count="7">
    <mergeCell ref="A3:F3"/>
    <mergeCell ref="A4:C4"/>
    <mergeCell ref="D5:F5"/>
    <mergeCell ref="A13:C13"/>
    <mergeCell ref="A5:A6"/>
    <mergeCell ref="B5:B6"/>
    <mergeCell ref="C5:C6"/>
  </mergeCells>
  <printOptions horizontalCentered="1"/>
  <pageMargins left="0.388888888888889" right="0.388888888888889" top="0.579166666666667" bottom="0.579166666666667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21"/>
  <sheetViews>
    <sheetView showZeros="0" workbookViewId="0">
      <pane ySplit="1" topLeftCell="A2" activePane="bottomLeft" state="frozen"/>
      <selection/>
      <selection pane="bottomLeft" activeCell="C28" sqref="C28"/>
    </sheetView>
  </sheetViews>
  <sheetFormatPr defaultColWidth="9.13333333333333" defaultRowHeight="14.25" customHeight="1"/>
  <cols>
    <col min="1" max="1" width="39.1333333333333" customWidth="1"/>
    <col min="2" max="2" width="21.7047619047619" customWidth="1"/>
    <col min="3" max="3" width="35.2857142857143" customWidth="1"/>
    <col min="4" max="4" width="7.7047619047619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566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"单位名称："&amp;"中国共产党耿马傣族佤族自治县委员会办公室"</f>
        <v>单位名称：中国共产党耿马傣族佤族自治县委员会办公室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186</v>
      </c>
    </row>
    <row r="5" ht="18.75" customHeight="1" spans="1:17">
      <c r="A5" s="12" t="s">
        <v>567</v>
      </c>
      <c r="B5" s="73" t="s">
        <v>568</v>
      </c>
      <c r="C5" s="73" t="s">
        <v>569</v>
      </c>
      <c r="D5" s="73" t="s">
        <v>570</v>
      </c>
      <c r="E5" s="73" t="s">
        <v>571</v>
      </c>
      <c r="F5" s="73" t="s">
        <v>572</v>
      </c>
      <c r="G5" s="45" t="s">
        <v>206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55</v>
      </c>
      <c r="H6" s="76" t="s">
        <v>58</v>
      </c>
      <c r="I6" s="76" t="s">
        <v>573</v>
      </c>
      <c r="J6" s="76" t="s">
        <v>574</v>
      </c>
      <c r="K6" s="77" t="s">
        <v>575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57</v>
      </c>
      <c r="I7" s="78"/>
      <c r="J7" s="78"/>
      <c r="K7" s="79"/>
      <c r="L7" s="78" t="s">
        <v>57</v>
      </c>
      <c r="M7" s="78" t="s">
        <v>64</v>
      </c>
      <c r="N7" s="78" t="s">
        <v>214</v>
      </c>
      <c r="O7" s="93" t="s">
        <v>66</v>
      </c>
      <c r="P7" s="79" t="s">
        <v>67</v>
      </c>
      <c r="Q7" s="78" t="s">
        <v>68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70</v>
      </c>
      <c r="B9" s="82"/>
      <c r="C9" s="82"/>
      <c r="D9" s="82"/>
      <c r="E9" s="97"/>
      <c r="F9" s="24"/>
      <c r="G9" s="24">
        <v>3455500.4</v>
      </c>
      <c r="H9" s="24">
        <v>219000</v>
      </c>
      <c r="I9" s="24">
        <v>3236500.4</v>
      </c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70</v>
      </c>
      <c r="B10" s="82"/>
      <c r="C10" s="82"/>
      <c r="D10" s="82"/>
      <c r="E10" s="99"/>
      <c r="F10" s="24"/>
      <c r="G10" s="24">
        <v>3455500.4</v>
      </c>
      <c r="H10" s="24">
        <v>219000</v>
      </c>
      <c r="I10" s="24">
        <v>3236500.4</v>
      </c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81" t="str">
        <f t="shared" ref="A11:A18" si="0">"    "&amp;"公务用车运行维护费"</f>
        <v>    公务用车运行维护费</v>
      </c>
      <c r="B11" s="82" t="s">
        <v>576</v>
      </c>
      <c r="C11" s="82" t="s">
        <v>577</v>
      </c>
      <c r="D11" s="82" t="s">
        <v>538</v>
      </c>
      <c r="E11" s="99">
        <v>1</v>
      </c>
      <c r="F11" s="24"/>
      <c r="G11" s="24">
        <v>40308</v>
      </c>
      <c r="H11" s="24">
        <v>40308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81" t="str">
        <f t="shared" si="0"/>
        <v>    公务用车运行维护费</v>
      </c>
      <c r="B12" s="82" t="s">
        <v>576</v>
      </c>
      <c r="C12" s="82" t="s">
        <v>577</v>
      </c>
      <c r="D12" s="82" t="s">
        <v>538</v>
      </c>
      <c r="E12" s="99">
        <v>1</v>
      </c>
      <c r="F12" s="24"/>
      <c r="G12" s="24">
        <v>80000</v>
      </c>
      <c r="H12" s="24">
        <v>80000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81" t="str">
        <f t="shared" si="0"/>
        <v>    公务用车运行维护费</v>
      </c>
      <c r="B13" s="82" t="s">
        <v>576</v>
      </c>
      <c r="C13" s="82" t="s">
        <v>577</v>
      </c>
      <c r="D13" s="82" t="s">
        <v>538</v>
      </c>
      <c r="E13" s="99">
        <v>1</v>
      </c>
      <c r="F13" s="24"/>
      <c r="G13" s="24">
        <v>15000</v>
      </c>
      <c r="H13" s="24">
        <v>15000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1" t="s">
        <v>72</v>
      </c>
      <c r="B14" s="82" t="s">
        <v>578</v>
      </c>
      <c r="C14" s="82" t="s">
        <v>579</v>
      </c>
      <c r="D14" s="82" t="s">
        <v>538</v>
      </c>
      <c r="E14" s="99">
        <v>1</v>
      </c>
      <c r="F14" s="24"/>
      <c r="G14" s="24">
        <v>28872</v>
      </c>
      <c r="H14" s="24">
        <v>28872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81" t="str">
        <f t="shared" si="0"/>
        <v>    公务用车运行维护费</v>
      </c>
      <c r="B15" s="82" t="s">
        <v>578</v>
      </c>
      <c r="C15" s="82" t="s">
        <v>579</v>
      </c>
      <c r="D15" s="82" t="s">
        <v>538</v>
      </c>
      <c r="E15" s="99">
        <v>1</v>
      </c>
      <c r="F15" s="24"/>
      <c r="G15" s="24">
        <v>16300</v>
      </c>
      <c r="H15" s="24">
        <v>16300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81" t="str">
        <f t="shared" si="0"/>
        <v>    公务用车运行维护费</v>
      </c>
      <c r="B16" s="82" t="s">
        <v>580</v>
      </c>
      <c r="C16" s="82" t="s">
        <v>581</v>
      </c>
      <c r="D16" s="82" t="s">
        <v>538</v>
      </c>
      <c r="E16" s="99">
        <v>1</v>
      </c>
      <c r="F16" s="24"/>
      <c r="G16" s="24">
        <v>9820</v>
      </c>
      <c r="H16" s="24">
        <v>9820</v>
      </c>
      <c r="I16" s="24"/>
      <c r="J16" s="24"/>
      <c r="K16" s="24"/>
      <c r="L16" s="24"/>
      <c r="M16" s="24"/>
      <c r="N16" s="24"/>
      <c r="O16" s="24"/>
      <c r="P16" s="24"/>
      <c r="Q16" s="24"/>
    </row>
    <row r="17" ht="18.75" customHeight="1" spans="1:17">
      <c r="A17" s="81" t="str">
        <f t="shared" si="0"/>
        <v>    公务用车运行维护费</v>
      </c>
      <c r="B17" s="82" t="s">
        <v>580</v>
      </c>
      <c r="C17" s="82" t="s">
        <v>581</v>
      </c>
      <c r="D17" s="82" t="s">
        <v>538</v>
      </c>
      <c r="E17" s="99">
        <v>1</v>
      </c>
      <c r="F17" s="24"/>
      <c r="G17" s="24">
        <v>23700</v>
      </c>
      <c r="H17" s="24">
        <v>23700</v>
      </c>
      <c r="I17" s="24"/>
      <c r="J17" s="24"/>
      <c r="K17" s="24"/>
      <c r="L17" s="24"/>
      <c r="M17" s="24"/>
      <c r="N17" s="24"/>
      <c r="O17" s="24"/>
      <c r="P17" s="24"/>
      <c r="Q17" s="24"/>
    </row>
    <row r="18" ht="18.75" customHeight="1" spans="1:17">
      <c r="A18" s="81" t="str">
        <f t="shared" si="0"/>
        <v>    公务用车运行维护费</v>
      </c>
      <c r="B18" s="82" t="s">
        <v>580</v>
      </c>
      <c r="C18" s="82" t="s">
        <v>581</v>
      </c>
      <c r="D18" s="82" t="s">
        <v>538</v>
      </c>
      <c r="E18" s="99">
        <v>1</v>
      </c>
      <c r="F18" s="24"/>
      <c r="G18" s="24">
        <v>5000</v>
      </c>
      <c r="H18" s="24">
        <v>5000</v>
      </c>
      <c r="I18" s="24"/>
      <c r="J18" s="24"/>
      <c r="K18" s="24"/>
      <c r="L18" s="24"/>
      <c r="M18" s="24"/>
      <c r="N18" s="24"/>
      <c r="O18" s="24"/>
      <c r="P18" s="24"/>
      <c r="Q18" s="24"/>
    </row>
    <row r="19" ht="18.75" customHeight="1" spans="1:17">
      <c r="A19" s="81" t="str">
        <f t="shared" ref="A19:A20" si="1">"    "&amp;"信创工作采购资金"</f>
        <v>    信创工作采购资金</v>
      </c>
      <c r="B19" s="82" t="s">
        <v>582</v>
      </c>
      <c r="C19" s="82" t="s">
        <v>583</v>
      </c>
      <c r="D19" s="82" t="s">
        <v>538</v>
      </c>
      <c r="E19" s="99">
        <v>14</v>
      </c>
      <c r="F19" s="24"/>
      <c r="G19" s="24">
        <v>723220.4</v>
      </c>
      <c r="H19" s="24"/>
      <c r="I19" s="24">
        <v>723220.4</v>
      </c>
      <c r="J19" s="24"/>
      <c r="K19" s="24"/>
      <c r="L19" s="24"/>
      <c r="M19" s="24"/>
      <c r="N19" s="24"/>
      <c r="O19" s="24"/>
      <c r="P19" s="24"/>
      <c r="Q19" s="24"/>
    </row>
    <row r="20" ht="18.75" customHeight="1" spans="1:17">
      <c r="A20" s="81" t="str">
        <f t="shared" si="1"/>
        <v>    信创工作采购资金</v>
      </c>
      <c r="B20" s="82" t="s">
        <v>584</v>
      </c>
      <c r="C20" s="82" t="s">
        <v>585</v>
      </c>
      <c r="D20" s="82" t="s">
        <v>538</v>
      </c>
      <c r="E20" s="99">
        <v>714</v>
      </c>
      <c r="F20" s="24"/>
      <c r="G20" s="24">
        <v>2513280</v>
      </c>
      <c r="H20" s="24"/>
      <c r="I20" s="24">
        <v>2513280</v>
      </c>
      <c r="J20" s="24"/>
      <c r="K20" s="24"/>
      <c r="L20" s="24"/>
      <c r="M20" s="24"/>
      <c r="N20" s="24"/>
      <c r="O20" s="24"/>
      <c r="P20" s="24"/>
      <c r="Q20" s="24"/>
    </row>
    <row r="21" ht="18.75" customHeight="1" spans="1:17">
      <c r="A21" s="84" t="s">
        <v>118</v>
      </c>
      <c r="B21" s="85"/>
      <c r="C21" s="85"/>
      <c r="D21" s="85"/>
      <c r="E21" s="97"/>
      <c r="F21" s="24"/>
      <c r="G21" s="24">
        <v>3455500.4</v>
      </c>
      <c r="H21" s="24">
        <v>219000</v>
      </c>
      <c r="I21" s="24">
        <v>3236500.4</v>
      </c>
      <c r="J21" s="24"/>
      <c r="K21" s="24"/>
      <c r="L21" s="24"/>
      <c r="M21" s="24"/>
      <c r="N21" s="24"/>
      <c r="O21" s="24"/>
      <c r="P21" s="24"/>
      <c r="Q21" s="24"/>
    </row>
  </sheetData>
  <mergeCells count="16">
    <mergeCell ref="A3:Q3"/>
    <mergeCell ref="A4:F4"/>
    <mergeCell ref="G5:Q5"/>
    <mergeCell ref="L6:Q6"/>
    <mergeCell ref="A21:E2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N12"/>
  <sheetViews>
    <sheetView showZeros="0" workbookViewId="0">
      <pane ySplit="1" topLeftCell="A2" activePane="bottomLeft" state="frozen"/>
      <selection/>
      <selection pane="bottomLeft" activeCell="A3" sqref="A3:N3"/>
    </sheetView>
  </sheetViews>
  <sheetFormatPr defaultColWidth="9.13333333333333" defaultRowHeight="14.25" customHeight="1"/>
  <cols>
    <col min="1" max="1" width="31.4190476190476" customWidth="1"/>
    <col min="2" max="3" width="21.857142857142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586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"单位名称："&amp;"中国共产党耿马傣族佤族自治县委员会办公室"</f>
        <v>单位名称：中国共产党耿马傣族佤族自治县委员会办公室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186</v>
      </c>
    </row>
    <row r="5" ht="18.75" customHeight="1" spans="1:14">
      <c r="A5" s="12" t="s">
        <v>567</v>
      </c>
      <c r="B5" s="73" t="s">
        <v>587</v>
      </c>
      <c r="C5" s="74" t="s">
        <v>588</v>
      </c>
      <c r="D5" s="45" t="s">
        <v>206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55</v>
      </c>
      <c r="E6" s="76" t="s">
        <v>58</v>
      </c>
      <c r="F6" s="76" t="s">
        <v>573</v>
      </c>
      <c r="G6" s="76" t="s">
        <v>574</v>
      </c>
      <c r="H6" s="77" t="s">
        <v>575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57</v>
      </c>
      <c r="J7" s="78" t="s">
        <v>64</v>
      </c>
      <c r="K7" s="78" t="s">
        <v>214</v>
      </c>
      <c r="L7" s="93" t="s">
        <v>66</v>
      </c>
      <c r="M7" s="79" t="s">
        <v>67</v>
      </c>
      <c r="N7" s="78" t="s">
        <v>68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118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589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3333333333333" defaultRowHeight="14.25" customHeight="1"/>
  <cols>
    <col min="1" max="1" width="37.7047619047619" customWidth="1"/>
    <col min="2" max="4" width="17.5714285714286" customWidth="1"/>
    <col min="5" max="9" width="15.7047619047619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590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"单位名称："&amp;"中国共产党耿马傣族佤族自治县委员会办公室"</f>
        <v>单位名称：中国共产党耿马傣族佤族自治县委员会办公室</v>
      </c>
      <c r="B4" s="61"/>
      <c r="C4" s="61"/>
      <c r="D4" s="62"/>
      <c r="E4" s="63"/>
      <c r="G4" s="64"/>
      <c r="H4" s="64"/>
      <c r="I4" s="39" t="s">
        <v>186</v>
      </c>
    </row>
    <row r="5" ht="18.75" customHeight="1" spans="1:9">
      <c r="A5" s="32" t="s">
        <v>591</v>
      </c>
      <c r="B5" s="13" t="s">
        <v>206</v>
      </c>
      <c r="C5" s="14"/>
      <c r="D5" s="14"/>
      <c r="E5" s="13" t="s">
        <v>592</v>
      </c>
      <c r="F5" s="14"/>
      <c r="G5" s="65"/>
      <c r="H5" s="65"/>
      <c r="I5" s="15"/>
    </row>
    <row r="6" ht="18.75" customHeight="1" spans="1:9">
      <c r="A6" s="34"/>
      <c r="B6" s="33" t="s">
        <v>55</v>
      </c>
      <c r="C6" s="12" t="s">
        <v>58</v>
      </c>
      <c r="D6" s="66" t="s">
        <v>593</v>
      </c>
      <c r="E6" s="67" t="s">
        <v>594</v>
      </c>
      <c r="F6" s="67" t="s">
        <v>594</v>
      </c>
      <c r="G6" s="67" t="s">
        <v>594</v>
      </c>
      <c r="H6" s="67" t="s">
        <v>594</v>
      </c>
      <c r="I6" s="67" t="s">
        <v>594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595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3333333333333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333333333333" customWidth="1"/>
    <col min="8" max="8" width="15.5714285714286" customWidth="1"/>
    <col min="9" max="9" width="13.4190476190476" customWidth="1"/>
    <col min="10" max="10" width="18.857142857142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596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"单位名称："&amp;"中国共产党耿马傣族佤族自治县委员会办公室"</f>
        <v>单位名称：中国共产党耿马傣族佤族自治县委员会办公室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361</v>
      </c>
      <c r="B5" s="47" t="s">
        <v>362</v>
      </c>
      <c r="C5" s="47" t="s">
        <v>363</v>
      </c>
      <c r="D5" s="47" t="s">
        <v>364</v>
      </c>
      <c r="E5" s="47" t="s">
        <v>365</v>
      </c>
      <c r="F5" s="54" t="s">
        <v>366</v>
      </c>
      <c r="G5" s="47" t="s">
        <v>367</v>
      </c>
      <c r="H5" s="54" t="s">
        <v>368</v>
      </c>
      <c r="I5" s="54" t="s">
        <v>369</v>
      </c>
      <c r="J5" s="47" t="s">
        <v>370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595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A3" sqref="A3:H3"/>
    </sheetView>
  </sheetViews>
  <sheetFormatPr defaultColWidth="9.13333333333333" defaultRowHeight="12" customHeight="1" outlineLevelCol="7"/>
  <cols>
    <col min="1" max="1" width="29" customWidth="1"/>
    <col min="2" max="2" width="18.7047619047619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333333333333" customWidth="1"/>
    <col min="8" max="8" width="18.857142857142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597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"单位名称："&amp;"中国共产党耿马傣族佤族自治县委员会办公室"</f>
        <v>单位名称：中国共产党耿马傣族佤族自治县委员会办公室</v>
      </c>
      <c r="B4" s="9"/>
      <c r="C4" s="4"/>
      <c r="H4" s="43" t="s">
        <v>186</v>
      </c>
    </row>
    <row r="5" ht="18.75" customHeight="1" spans="1:8">
      <c r="A5" s="12" t="s">
        <v>199</v>
      </c>
      <c r="B5" s="12" t="s">
        <v>598</v>
      </c>
      <c r="C5" s="12" t="s">
        <v>599</v>
      </c>
      <c r="D5" s="12" t="s">
        <v>600</v>
      </c>
      <c r="E5" s="12" t="s">
        <v>601</v>
      </c>
      <c r="F5" s="44" t="s">
        <v>602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571</v>
      </c>
      <c r="G6" s="47" t="s">
        <v>603</v>
      </c>
      <c r="H6" s="47" t="s">
        <v>604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55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605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59027777777778" right="0.1" top="0.259027777777778" bottom="0.259027777777778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12"/>
  <sheetViews>
    <sheetView showZeros="0" tabSelected="1" workbookViewId="0">
      <pane ySplit="1" topLeftCell="A2" activePane="bottomLeft" state="frozen"/>
      <selection/>
      <selection pane="bottomLeft" activeCell="E15" sqref="E15"/>
    </sheetView>
  </sheetViews>
  <sheetFormatPr defaultColWidth="9.13333333333333" defaultRowHeight="14.25" customHeight="1"/>
  <cols>
    <col min="1" max="1" width="13.4190476190476" customWidth="1"/>
    <col min="2" max="2" width="43.8761904761905" customWidth="1"/>
    <col min="3" max="3" width="23.8571428571429" customWidth="1"/>
    <col min="4" max="4" width="11.1333333333333" customWidth="1"/>
    <col min="5" max="5" width="33.1619047619048" customWidth="1"/>
    <col min="6" max="6" width="9.85714285714286" customWidth="1"/>
    <col min="7" max="7" width="17.7047619047619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606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"单位名称："&amp;"中国共产党耿马傣族佤族自治县委员会办公室"</f>
        <v>单位名称：中国共产党耿马傣族佤族自治县委员会办公室</v>
      </c>
      <c r="B4" s="9"/>
      <c r="C4" s="9"/>
      <c r="D4" s="9"/>
      <c r="E4" s="9"/>
      <c r="F4" s="9"/>
      <c r="G4" s="9"/>
      <c r="H4" s="10"/>
      <c r="I4" s="10"/>
      <c r="J4" s="10"/>
      <c r="K4" s="5" t="s">
        <v>186</v>
      </c>
    </row>
    <row r="5" ht="18.75" customHeight="1" spans="1:11">
      <c r="A5" s="11" t="s">
        <v>305</v>
      </c>
      <c r="B5" s="11" t="s">
        <v>201</v>
      </c>
      <c r="C5" s="11" t="s">
        <v>306</v>
      </c>
      <c r="D5" s="12" t="s">
        <v>202</v>
      </c>
      <c r="E5" s="12" t="s">
        <v>203</v>
      </c>
      <c r="F5" s="12" t="s">
        <v>307</v>
      </c>
      <c r="G5" s="12" t="s">
        <v>308</v>
      </c>
      <c r="H5" s="32" t="s">
        <v>55</v>
      </c>
      <c r="I5" s="13" t="s">
        <v>607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58</v>
      </c>
      <c r="J6" s="12" t="s">
        <v>59</v>
      </c>
      <c r="K6" s="12" t="s">
        <v>60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57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118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608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2"/>
  <sheetViews>
    <sheetView showZeros="0" workbookViewId="0">
      <pane ySplit="1" topLeftCell="A26" activePane="bottomLeft" state="frozen"/>
      <selection/>
      <selection pane="bottomLeft" activeCell="A10" sqref="A10"/>
    </sheetView>
  </sheetViews>
  <sheetFormatPr defaultColWidth="9.13333333333333" defaultRowHeight="14.25" customHeight="1" outlineLevelCol="6"/>
  <cols>
    <col min="1" max="1" width="29.4190476190476" customWidth="1"/>
    <col min="2" max="2" width="23.1333333333333" customWidth="1"/>
    <col min="3" max="3" width="31.5714285714286" customWidth="1"/>
    <col min="4" max="4" width="20.4190476190476" customWidth="1"/>
    <col min="5" max="7" width="23.857142857142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609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"单位名称："&amp;"中国共产党耿马傣族佤族自治县委员会办公室"</f>
        <v>单位名称：中国共产党耿马傣族佤族自治县委员会办公室</v>
      </c>
      <c r="B4" s="9"/>
      <c r="C4" s="9"/>
      <c r="D4" s="9"/>
      <c r="E4" s="10"/>
      <c r="F4" s="10"/>
      <c r="G4" s="5" t="s">
        <v>186</v>
      </c>
    </row>
    <row r="5" ht="18.75" customHeight="1" spans="1:7">
      <c r="A5" s="11" t="s">
        <v>306</v>
      </c>
      <c r="B5" s="11" t="s">
        <v>305</v>
      </c>
      <c r="C5" s="11" t="s">
        <v>201</v>
      </c>
      <c r="D5" s="12" t="s">
        <v>610</v>
      </c>
      <c r="E5" s="13" t="s">
        <v>58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57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70</v>
      </c>
      <c r="B9" s="23"/>
      <c r="C9" s="23"/>
      <c r="D9" s="22"/>
      <c r="E9" s="24">
        <v>3631300</v>
      </c>
      <c r="F9" s="24"/>
      <c r="G9" s="24"/>
    </row>
    <row r="10" ht="18.75" customHeight="1" spans="1:7">
      <c r="A10" s="25" t="s">
        <v>70</v>
      </c>
      <c r="B10" s="22"/>
      <c r="C10" s="22"/>
      <c r="D10" s="22"/>
      <c r="E10" s="24">
        <v>3631300</v>
      </c>
      <c r="F10" s="24"/>
      <c r="G10" s="24"/>
    </row>
    <row r="11" ht="18.75" customHeight="1" spans="1:7">
      <c r="A11" s="26"/>
      <c r="B11" s="22" t="s">
        <v>611</v>
      </c>
      <c r="C11" s="22" t="s">
        <v>326</v>
      </c>
      <c r="D11" s="22" t="s">
        <v>612</v>
      </c>
      <c r="E11" s="24">
        <v>20000</v>
      </c>
      <c r="F11" s="24"/>
      <c r="G11" s="24"/>
    </row>
    <row r="12" ht="18.75" customHeight="1" spans="1:7">
      <c r="A12" s="26"/>
      <c r="B12" s="22" t="s">
        <v>611</v>
      </c>
      <c r="C12" s="22" t="s">
        <v>320</v>
      </c>
      <c r="D12" s="22" t="s">
        <v>612</v>
      </c>
      <c r="E12" s="24">
        <v>20000</v>
      </c>
      <c r="F12" s="24"/>
      <c r="G12" s="24"/>
    </row>
    <row r="13" ht="18.75" customHeight="1" spans="1:7">
      <c r="A13" s="26"/>
      <c r="B13" s="22" t="s">
        <v>611</v>
      </c>
      <c r="C13" s="22" t="s">
        <v>322</v>
      </c>
      <c r="D13" s="22" t="s">
        <v>612</v>
      </c>
      <c r="E13" s="24">
        <v>11800</v>
      </c>
      <c r="F13" s="24"/>
      <c r="G13" s="24"/>
    </row>
    <row r="14" ht="18.75" customHeight="1" spans="1:7">
      <c r="A14" s="26"/>
      <c r="B14" s="22" t="s">
        <v>611</v>
      </c>
      <c r="C14" s="22" t="s">
        <v>316</v>
      </c>
      <c r="D14" s="22" t="s">
        <v>612</v>
      </c>
      <c r="E14" s="24">
        <v>30000</v>
      </c>
      <c r="F14" s="24"/>
      <c r="G14" s="24"/>
    </row>
    <row r="15" ht="18.75" customHeight="1" spans="1:7">
      <c r="A15" s="26"/>
      <c r="B15" s="22" t="s">
        <v>611</v>
      </c>
      <c r="C15" s="22" t="s">
        <v>318</v>
      </c>
      <c r="D15" s="22" t="s">
        <v>612</v>
      </c>
      <c r="E15" s="24">
        <v>50000</v>
      </c>
      <c r="F15" s="24"/>
      <c r="G15" s="24"/>
    </row>
    <row r="16" ht="18.75" customHeight="1" spans="1:7">
      <c r="A16" s="26"/>
      <c r="B16" s="22" t="s">
        <v>611</v>
      </c>
      <c r="C16" s="22" t="s">
        <v>343</v>
      </c>
      <c r="D16" s="22" t="s">
        <v>612</v>
      </c>
      <c r="E16" s="24">
        <v>20000</v>
      </c>
      <c r="F16" s="24"/>
      <c r="G16" s="24"/>
    </row>
    <row r="17" ht="18.75" customHeight="1" spans="1:7">
      <c r="A17" s="26"/>
      <c r="B17" s="22" t="s">
        <v>611</v>
      </c>
      <c r="C17" s="22" t="s">
        <v>355</v>
      </c>
      <c r="D17" s="22" t="s">
        <v>612</v>
      </c>
      <c r="E17" s="24"/>
      <c r="F17" s="24"/>
      <c r="G17" s="24"/>
    </row>
    <row r="18" ht="18.75" customHeight="1" spans="1:7">
      <c r="A18" s="26"/>
      <c r="B18" s="22" t="s">
        <v>611</v>
      </c>
      <c r="C18" s="22" t="s">
        <v>314</v>
      </c>
      <c r="D18" s="22" t="s">
        <v>612</v>
      </c>
      <c r="E18" s="24">
        <v>271000</v>
      </c>
      <c r="F18" s="24"/>
      <c r="G18" s="24"/>
    </row>
    <row r="19" ht="18.75" customHeight="1" spans="1:7">
      <c r="A19" s="26"/>
      <c r="B19" s="22" t="s">
        <v>611</v>
      </c>
      <c r="C19" s="22" t="s">
        <v>347</v>
      </c>
      <c r="D19" s="22" t="s">
        <v>612</v>
      </c>
      <c r="E19" s="24">
        <v>30000</v>
      </c>
      <c r="F19" s="24"/>
      <c r="G19" s="24"/>
    </row>
    <row r="20" ht="18.75" customHeight="1" spans="1:7">
      <c r="A20" s="26"/>
      <c r="B20" s="22" t="s">
        <v>611</v>
      </c>
      <c r="C20" s="22" t="s">
        <v>351</v>
      </c>
      <c r="D20" s="22" t="s">
        <v>612</v>
      </c>
      <c r="E20" s="24">
        <v>10000</v>
      </c>
      <c r="F20" s="24"/>
      <c r="G20" s="24"/>
    </row>
    <row r="21" ht="18.75" customHeight="1" spans="1:7">
      <c r="A21" s="26"/>
      <c r="B21" s="22" t="s">
        <v>611</v>
      </c>
      <c r="C21" s="22" t="s">
        <v>337</v>
      </c>
      <c r="D21" s="22" t="s">
        <v>612</v>
      </c>
      <c r="E21" s="24">
        <v>80000</v>
      </c>
      <c r="F21" s="24"/>
      <c r="G21" s="24"/>
    </row>
    <row r="22" ht="18.75" customHeight="1" spans="1:7">
      <c r="A22" s="26"/>
      <c r="B22" s="22" t="s">
        <v>611</v>
      </c>
      <c r="C22" s="22" t="s">
        <v>311</v>
      </c>
      <c r="D22" s="22" t="s">
        <v>612</v>
      </c>
      <c r="E22" s="24">
        <v>73500</v>
      </c>
      <c r="F22" s="24"/>
      <c r="G22" s="24"/>
    </row>
    <row r="23" ht="18.75" customHeight="1" spans="1:7">
      <c r="A23" s="26"/>
      <c r="B23" s="22" t="s">
        <v>613</v>
      </c>
      <c r="C23" s="22" t="s">
        <v>328</v>
      </c>
      <c r="D23" s="22" t="s">
        <v>612</v>
      </c>
      <c r="E23" s="24">
        <v>10000</v>
      </c>
      <c r="F23" s="24"/>
      <c r="G23" s="24"/>
    </row>
    <row r="24" ht="18.75" customHeight="1" spans="1:7">
      <c r="A24" s="26"/>
      <c r="B24" s="22" t="s">
        <v>613</v>
      </c>
      <c r="C24" s="22" t="s">
        <v>353</v>
      </c>
      <c r="D24" s="22" t="s">
        <v>612</v>
      </c>
      <c r="E24" s="24">
        <v>60000</v>
      </c>
      <c r="F24" s="24"/>
      <c r="G24" s="24"/>
    </row>
    <row r="25" ht="18.75" customHeight="1" spans="1:7">
      <c r="A25" s="26"/>
      <c r="B25" s="22" t="s">
        <v>613</v>
      </c>
      <c r="C25" s="22" t="s">
        <v>335</v>
      </c>
      <c r="D25" s="22" t="s">
        <v>612</v>
      </c>
      <c r="E25" s="24">
        <v>2800000</v>
      </c>
      <c r="F25" s="24"/>
      <c r="G25" s="24"/>
    </row>
    <row r="26" ht="18.75" customHeight="1" spans="1:7">
      <c r="A26" s="26"/>
      <c r="B26" s="22" t="s">
        <v>613</v>
      </c>
      <c r="C26" s="22" t="s">
        <v>331</v>
      </c>
      <c r="D26" s="22" t="s">
        <v>612</v>
      </c>
      <c r="E26" s="24">
        <v>30000</v>
      </c>
      <c r="F26" s="24"/>
      <c r="G26" s="24"/>
    </row>
    <row r="27" ht="18.75" customHeight="1" spans="1:7">
      <c r="A27" s="26"/>
      <c r="B27" s="22" t="s">
        <v>613</v>
      </c>
      <c r="C27" s="22" t="s">
        <v>339</v>
      </c>
      <c r="D27" s="22" t="s">
        <v>612</v>
      </c>
      <c r="E27" s="24">
        <v>35000</v>
      </c>
      <c r="F27" s="24"/>
      <c r="G27" s="24"/>
    </row>
    <row r="28" ht="18.75" customHeight="1" spans="1:7">
      <c r="A28" s="26"/>
      <c r="B28" s="22" t="s">
        <v>613</v>
      </c>
      <c r="C28" s="22" t="s">
        <v>333</v>
      </c>
      <c r="D28" s="22" t="s">
        <v>612</v>
      </c>
      <c r="E28" s="24">
        <v>10000</v>
      </c>
      <c r="F28" s="24"/>
      <c r="G28" s="24"/>
    </row>
    <row r="29" ht="18.75" customHeight="1" spans="1:7">
      <c r="A29" s="26"/>
      <c r="B29" s="22" t="s">
        <v>613</v>
      </c>
      <c r="C29" s="22" t="s">
        <v>341</v>
      </c>
      <c r="D29" s="22" t="s">
        <v>612</v>
      </c>
      <c r="E29" s="24">
        <v>30000</v>
      </c>
      <c r="F29" s="24"/>
      <c r="G29" s="24"/>
    </row>
    <row r="30" ht="18.75" customHeight="1" spans="1:7">
      <c r="A30" s="26"/>
      <c r="B30" s="22" t="s">
        <v>613</v>
      </c>
      <c r="C30" s="22" t="s">
        <v>345</v>
      </c>
      <c r="D30" s="22" t="s">
        <v>612</v>
      </c>
      <c r="E30" s="24">
        <v>30000</v>
      </c>
      <c r="F30" s="24"/>
      <c r="G30" s="24"/>
    </row>
    <row r="31" ht="18.75" customHeight="1" spans="1:7">
      <c r="A31" s="26"/>
      <c r="B31" s="22" t="s">
        <v>613</v>
      </c>
      <c r="C31" s="22" t="s">
        <v>349</v>
      </c>
      <c r="D31" s="22" t="s">
        <v>612</v>
      </c>
      <c r="E31" s="24">
        <v>10000</v>
      </c>
      <c r="F31" s="24"/>
      <c r="G31" s="24"/>
    </row>
    <row r="32" ht="18.75" customHeight="1" spans="1:7">
      <c r="A32" s="27" t="s">
        <v>55</v>
      </c>
      <c r="B32" s="28" t="s">
        <v>614</v>
      </c>
      <c r="C32" s="28"/>
      <c r="D32" s="29"/>
      <c r="E32" s="24">
        <v>3631300</v>
      </c>
      <c r="F32" s="24"/>
      <c r="G32" s="24"/>
    </row>
  </sheetData>
  <mergeCells count="11">
    <mergeCell ref="A3:G3"/>
    <mergeCell ref="A4:D4"/>
    <mergeCell ref="E5:G5"/>
    <mergeCell ref="A32:D3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14"/>
  <sheetViews>
    <sheetView showZeros="0" topLeftCell="E1" workbookViewId="0">
      <pane ySplit="1" topLeftCell="A2" activePane="bottomLeft" state="frozen"/>
      <selection/>
      <selection pane="bottomLeft" activeCell="B17" sqref="B17"/>
    </sheetView>
  </sheetViews>
  <sheetFormatPr defaultColWidth="9.13333333333333" defaultRowHeight="14.25" customHeight="1"/>
  <cols>
    <col min="1" max="1" width="21.1333333333333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8"/>
      <c r="O2" s="68"/>
      <c r="P2" s="68"/>
      <c r="Q2" s="68"/>
      <c r="R2" s="68"/>
      <c r="S2" s="39" t="s">
        <v>52</v>
      </c>
    </row>
    <row r="3" ht="57.75" customHeight="1" spans="1:19">
      <c r="A3" s="131" t="str">
        <f>"2025"&amp;"年部门收入预算表"</f>
        <v>2025年部门收入预算表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209"/>
      <c r="P3" s="209"/>
      <c r="Q3" s="209"/>
      <c r="R3" s="209"/>
      <c r="S3" s="209"/>
    </row>
    <row r="4" ht="18.75" customHeight="1" spans="1:19">
      <c r="A4" s="42" t="str">
        <f>"单位名称："&amp;"中国共产党耿马傣族佤族自治县委员会办公室"</f>
        <v>单位名称：中国共产党耿马傣族佤族自治县委员会办公室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93" t="s">
        <v>53</v>
      </c>
      <c r="B5" s="194" t="s">
        <v>54</v>
      </c>
      <c r="C5" s="194" t="s">
        <v>55</v>
      </c>
      <c r="D5" s="195" t="s">
        <v>56</v>
      </c>
      <c r="E5" s="196"/>
      <c r="F5" s="196"/>
      <c r="G5" s="196"/>
      <c r="H5" s="196"/>
      <c r="I5" s="196"/>
      <c r="J5" s="210"/>
      <c r="K5" s="196"/>
      <c r="L5" s="196"/>
      <c r="M5" s="196"/>
      <c r="N5" s="211"/>
      <c r="O5" s="195" t="s">
        <v>45</v>
      </c>
      <c r="P5" s="195"/>
      <c r="Q5" s="195"/>
      <c r="R5" s="195"/>
      <c r="S5" s="214"/>
    </row>
    <row r="6" ht="18.75" customHeight="1" spans="1:19">
      <c r="A6" s="197"/>
      <c r="B6" s="198"/>
      <c r="C6" s="198"/>
      <c r="D6" s="199" t="s">
        <v>57</v>
      </c>
      <c r="E6" s="199" t="s">
        <v>58</v>
      </c>
      <c r="F6" s="199" t="s">
        <v>59</v>
      </c>
      <c r="G6" s="199" t="s">
        <v>60</v>
      </c>
      <c r="H6" s="199" t="s">
        <v>61</v>
      </c>
      <c r="I6" s="212" t="s">
        <v>62</v>
      </c>
      <c r="J6" s="212"/>
      <c r="K6" s="212"/>
      <c r="L6" s="212"/>
      <c r="M6" s="212"/>
      <c r="N6" s="202"/>
      <c r="O6" s="199" t="s">
        <v>57</v>
      </c>
      <c r="P6" s="199" t="s">
        <v>58</v>
      </c>
      <c r="Q6" s="199" t="s">
        <v>59</v>
      </c>
      <c r="R6" s="199" t="s">
        <v>60</v>
      </c>
      <c r="S6" s="199" t="s">
        <v>63</v>
      </c>
    </row>
    <row r="7" ht="18.75" customHeight="1" spans="1:19">
      <c r="A7" s="200"/>
      <c r="B7" s="201"/>
      <c r="C7" s="201"/>
      <c r="D7" s="202"/>
      <c r="E7" s="202"/>
      <c r="F7" s="202"/>
      <c r="G7" s="202"/>
      <c r="H7" s="202"/>
      <c r="I7" s="201" t="s">
        <v>57</v>
      </c>
      <c r="J7" s="201" t="s">
        <v>64</v>
      </c>
      <c r="K7" s="201" t="s">
        <v>65</v>
      </c>
      <c r="L7" s="201" t="s">
        <v>66</v>
      </c>
      <c r="M7" s="201" t="s">
        <v>67</v>
      </c>
      <c r="N7" s="201" t="s">
        <v>68</v>
      </c>
      <c r="O7" s="213"/>
      <c r="P7" s="213"/>
      <c r="Q7" s="213"/>
      <c r="R7" s="213"/>
      <c r="S7" s="20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03" t="s">
        <v>69</v>
      </c>
      <c r="B9" s="204" t="s">
        <v>70</v>
      </c>
      <c r="C9" s="24">
        <v>23737300.24</v>
      </c>
      <c r="D9" s="24">
        <v>23737300.24</v>
      </c>
      <c r="E9" s="24">
        <v>20500799.84</v>
      </c>
      <c r="F9" s="24">
        <v>3236500.4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71</v>
      </c>
      <c r="B10" s="205" t="s">
        <v>70</v>
      </c>
      <c r="C10" s="24">
        <v>23737300.24</v>
      </c>
      <c r="D10" s="24">
        <v>23737300.24</v>
      </c>
      <c r="E10" s="24">
        <v>20500799.84</v>
      </c>
      <c r="F10" s="24">
        <v>3236500.4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6" t="s">
        <v>55</v>
      </c>
      <c r="B11" s="207"/>
      <c r="C11" s="24">
        <v>23737300.24</v>
      </c>
      <c r="D11" s="24">
        <v>23737300.24</v>
      </c>
      <c r="E11" s="24">
        <v>20500799.84</v>
      </c>
      <c r="F11" s="24">
        <v>3236500.4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4" customHeight="1" spans="1:1">
      <c r="A14" t="s">
        <v>72</v>
      </c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88888888888889" right="0.388888888888889" top="0.509027777777778" bottom="0.509027777777778" header="0.309027777777778" footer="0.309027777777778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O38"/>
  <sheetViews>
    <sheetView showZeros="0" topLeftCell="I1" workbookViewId="0">
      <pane ySplit="1" topLeftCell="A2" activePane="bottomLeft" state="frozen"/>
      <selection/>
      <selection pane="bottomLeft" activeCell="B17" sqref="B17"/>
    </sheetView>
  </sheetViews>
  <sheetFormatPr defaultColWidth="9.13333333333333" defaultRowHeight="14.25" customHeight="1"/>
  <cols>
    <col min="1" max="1" width="14.2857142857143" customWidth="1"/>
    <col min="2" max="2" width="37.7047619047619" customWidth="1"/>
    <col min="3" max="6" width="19.1333333333333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83"/>
      <c r="E2" s="2"/>
      <c r="F2" s="2"/>
      <c r="G2" s="2"/>
      <c r="H2" s="183"/>
      <c r="I2" s="2"/>
      <c r="J2" s="183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</row>
    <row r="4" ht="18.75" customHeight="1" spans="1:15">
      <c r="A4" s="185" t="str">
        <f>"单位名称："&amp;"中国共产党耿马傣族佤族自治县委员会办公室"</f>
        <v>单位名称：中国共产党耿马傣族佤族自治县委员会办公室</v>
      </c>
      <c r="B4" s="186"/>
      <c r="C4" s="63"/>
      <c r="D4" s="31"/>
      <c r="E4" s="63"/>
      <c r="F4" s="63"/>
      <c r="G4" s="63"/>
      <c r="H4" s="31"/>
      <c r="I4" s="63"/>
      <c r="J4" s="31"/>
      <c r="K4" s="63"/>
      <c r="L4" s="63"/>
      <c r="M4" s="191"/>
      <c r="N4" s="191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55</v>
      </c>
      <c r="D5" s="13" t="s">
        <v>58</v>
      </c>
      <c r="E5" s="75" t="s">
        <v>76</v>
      </c>
      <c r="F5" s="139" t="s">
        <v>77</v>
      </c>
      <c r="G5" s="11" t="s">
        <v>59</v>
      </c>
      <c r="H5" s="11" t="s">
        <v>60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57</v>
      </c>
      <c r="E6" s="93" t="s">
        <v>76</v>
      </c>
      <c r="F6" s="93" t="s">
        <v>77</v>
      </c>
      <c r="G6" s="19"/>
      <c r="H6" s="19"/>
      <c r="I6" s="19"/>
      <c r="J6" s="67" t="s">
        <v>57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20">
        <v>1</v>
      </c>
      <c r="B7" s="120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5" t="s">
        <v>85</v>
      </c>
      <c r="B8" s="172" t="s">
        <v>86</v>
      </c>
      <c r="C8" s="24">
        <v>16466828.75</v>
      </c>
      <c r="D8" s="24">
        <v>16466828.75</v>
      </c>
      <c r="E8" s="24">
        <v>12835528.75</v>
      </c>
      <c r="F8" s="24">
        <v>3631300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7" t="s">
        <v>87</v>
      </c>
      <c r="B9" s="188" t="str">
        <f>"  "&amp;"民主党派及工商联事务"</f>
        <v>  民主党派及工商联事务</v>
      </c>
      <c r="C9" s="24">
        <v>939752.75</v>
      </c>
      <c r="D9" s="24">
        <v>939752.75</v>
      </c>
      <c r="E9" s="24">
        <v>906552.75</v>
      </c>
      <c r="F9" s="24">
        <v>33200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7" t="s">
        <v>88</v>
      </c>
      <c r="B10" s="188" t="str">
        <f t="shared" ref="B10:B18" si="0">"    "&amp;"行政运行"</f>
        <v>    行政运行</v>
      </c>
      <c r="C10" s="24">
        <v>906552.75</v>
      </c>
      <c r="D10" s="24">
        <v>906552.75</v>
      </c>
      <c r="E10" s="24">
        <v>906552.75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7" t="s">
        <v>89</v>
      </c>
      <c r="B11" s="188" t="str">
        <f t="shared" ref="B11:B19" si="1">"    "&amp;"一般行政管理事务"</f>
        <v>    一般行政管理事务</v>
      </c>
      <c r="C11" s="24">
        <v>31800</v>
      </c>
      <c r="D11" s="24">
        <v>31800</v>
      </c>
      <c r="E11" s="24"/>
      <c r="F11" s="24">
        <v>31800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7" t="s">
        <v>90</v>
      </c>
      <c r="B12" s="188" t="str">
        <f>"    "&amp;"其他民主党派及工商联事务支出"</f>
        <v>    其他民主党派及工商联事务支出</v>
      </c>
      <c r="C12" s="24">
        <v>1400</v>
      </c>
      <c r="D12" s="24">
        <v>1400</v>
      </c>
      <c r="E12" s="24"/>
      <c r="F12" s="24">
        <v>1400</v>
      </c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7" t="s">
        <v>91</v>
      </c>
      <c r="B13" s="188" t="str">
        <f>"  "&amp;"群众团体事务"</f>
        <v>  群众团体事务</v>
      </c>
      <c r="C13" s="24">
        <v>5810848.92</v>
      </c>
      <c r="D13" s="24">
        <v>5810848.92</v>
      </c>
      <c r="E13" s="24">
        <v>5315348.92</v>
      </c>
      <c r="F13" s="24">
        <v>495500</v>
      </c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7" t="s">
        <v>72</v>
      </c>
      <c r="B14" s="188" t="str">
        <f t="shared" si="0"/>
        <v>    行政运行</v>
      </c>
      <c r="C14" s="24">
        <v>3611516.44</v>
      </c>
      <c r="D14" s="24">
        <v>3611516.44</v>
      </c>
      <c r="E14" s="24">
        <v>3611516.44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7" t="s">
        <v>92</v>
      </c>
      <c r="B15" s="188" t="str">
        <f t="shared" si="1"/>
        <v>    一般行政管理事务</v>
      </c>
      <c r="C15" s="24">
        <v>431000</v>
      </c>
      <c r="D15" s="24">
        <v>431000</v>
      </c>
      <c r="E15" s="24"/>
      <c r="F15" s="24">
        <v>431000</v>
      </c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7" t="s">
        <v>93</v>
      </c>
      <c r="B16" s="188" t="str">
        <f>"    "&amp;"其他群众团体事务支出"</f>
        <v>    其他群众团体事务支出</v>
      </c>
      <c r="C16" s="24">
        <v>1768332.48</v>
      </c>
      <c r="D16" s="24">
        <v>1768332.48</v>
      </c>
      <c r="E16" s="24">
        <v>1703832.48</v>
      </c>
      <c r="F16" s="24">
        <v>64500</v>
      </c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7" t="s">
        <v>94</v>
      </c>
      <c r="B17" s="188" t="str">
        <f>"  "&amp;"党委办公厅（室）及相关机构事务"</f>
        <v>  党委办公厅（室）及相关机构事务</v>
      </c>
      <c r="C17" s="24">
        <v>9716227.08</v>
      </c>
      <c r="D17" s="24">
        <v>9716227.08</v>
      </c>
      <c r="E17" s="24">
        <v>6613627.08</v>
      </c>
      <c r="F17" s="24">
        <v>3102600</v>
      </c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7" t="s">
        <v>95</v>
      </c>
      <c r="B18" s="188" t="str">
        <f t="shared" si="0"/>
        <v>    行政运行</v>
      </c>
      <c r="C18" s="24">
        <v>6613627.08</v>
      </c>
      <c r="D18" s="24">
        <v>6613627.08</v>
      </c>
      <c r="E18" s="24">
        <v>6613627.08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7" t="s">
        <v>96</v>
      </c>
      <c r="B19" s="188" t="str">
        <f t="shared" si="1"/>
        <v>    一般行政管理事务</v>
      </c>
      <c r="C19" s="24">
        <v>3095000</v>
      </c>
      <c r="D19" s="24">
        <v>3095000</v>
      </c>
      <c r="E19" s="24"/>
      <c r="F19" s="24">
        <v>3095000</v>
      </c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7" t="s">
        <v>97</v>
      </c>
      <c r="B20" s="188" t="str">
        <f>"    "&amp;"其他党委办公厅（室）及相关机构事务支出"</f>
        <v>    其他党委办公厅（室）及相关机构事务支出</v>
      </c>
      <c r="C20" s="24">
        <v>7600</v>
      </c>
      <c r="D20" s="24">
        <v>7600</v>
      </c>
      <c r="E20" s="24"/>
      <c r="F20" s="24">
        <v>7600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35" t="s">
        <v>98</v>
      </c>
      <c r="B21" s="172" t="s">
        <v>99</v>
      </c>
      <c r="C21" s="24">
        <v>2446531.08</v>
      </c>
      <c r="D21" s="24">
        <v>2446531.08</v>
      </c>
      <c r="E21" s="24">
        <v>2446531.08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7" t="s">
        <v>100</v>
      </c>
      <c r="B22" s="188" t="str">
        <f>"  "&amp;"行政事业单位养老支出"</f>
        <v>  行政事业单位养老支出</v>
      </c>
      <c r="C22" s="24">
        <v>2393878.08</v>
      </c>
      <c r="D22" s="24">
        <v>2393878.08</v>
      </c>
      <c r="E22" s="24">
        <v>2393878.08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7" t="s">
        <v>101</v>
      </c>
      <c r="B23" s="188" t="str">
        <f>"    "&amp;"行政单位离退休"</f>
        <v>    行政单位离退休</v>
      </c>
      <c r="C23" s="24">
        <v>1101681.6</v>
      </c>
      <c r="D23" s="24">
        <v>1101681.6</v>
      </c>
      <c r="E23" s="24">
        <v>1101681.6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87" t="s">
        <v>102</v>
      </c>
      <c r="B24" s="188" t="str">
        <f>"    "&amp;"机关事业单位基本养老保险缴费支出"</f>
        <v>    机关事业单位基本养老保险缴费支出</v>
      </c>
      <c r="C24" s="24">
        <v>1292196.48</v>
      </c>
      <c r="D24" s="24">
        <v>1292196.48</v>
      </c>
      <c r="E24" s="24">
        <v>1292196.48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87" t="s">
        <v>103</v>
      </c>
      <c r="B25" s="188" t="str">
        <f>"  "&amp;"抚恤"</f>
        <v>  抚恤</v>
      </c>
      <c r="C25" s="24">
        <v>52653</v>
      </c>
      <c r="D25" s="24">
        <v>52653</v>
      </c>
      <c r="E25" s="24">
        <v>52653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7" t="s">
        <v>104</v>
      </c>
      <c r="B26" s="188" t="str">
        <f>"    "&amp;"死亡抚恤"</f>
        <v>    死亡抚恤</v>
      </c>
      <c r="C26" s="24">
        <v>52653</v>
      </c>
      <c r="D26" s="24">
        <v>52653</v>
      </c>
      <c r="E26" s="24">
        <v>52653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35" t="s">
        <v>105</v>
      </c>
      <c r="B27" s="172" t="s">
        <v>106</v>
      </c>
      <c r="C27" s="24">
        <v>618292.65</v>
      </c>
      <c r="D27" s="24">
        <v>618292.65</v>
      </c>
      <c r="E27" s="24">
        <v>618292.65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7" t="s">
        <v>107</v>
      </c>
      <c r="B28" s="188" t="str">
        <f>"  "&amp;"行政事业单位医疗"</f>
        <v>  行政事业单位医疗</v>
      </c>
      <c r="C28" s="24">
        <v>618292.65</v>
      </c>
      <c r="D28" s="24">
        <v>618292.65</v>
      </c>
      <c r="E28" s="24">
        <v>618292.65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87" t="s">
        <v>108</v>
      </c>
      <c r="B29" s="188" t="str">
        <f>"    "&amp;"行政单位医疗"</f>
        <v>    行政单位医疗</v>
      </c>
      <c r="C29" s="24">
        <v>507877.2</v>
      </c>
      <c r="D29" s="24">
        <v>507877.2</v>
      </c>
      <c r="E29" s="24">
        <v>507877.2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87" t="s">
        <v>109</v>
      </c>
      <c r="B30" s="188" t="str">
        <f>"    "&amp;"事业单位医疗"</f>
        <v>    事业单位医疗</v>
      </c>
      <c r="C30" s="24">
        <v>65534.99</v>
      </c>
      <c r="D30" s="24">
        <v>65534.99</v>
      </c>
      <c r="E30" s="24">
        <v>65534.99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87" t="s">
        <v>110</v>
      </c>
      <c r="B31" s="188" t="str">
        <f>"    "&amp;"其他行政事业单位医疗支出"</f>
        <v>    其他行政事业单位医疗支出</v>
      </c>
      <c r="C31" s="24">
        <v>44880.46</v>
      </c>
      <c r="D31" s="24">
        <v>44880.46</v>
      </c>
      <c r="E31" s="24">
        <v>44880.46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35" t="s">
        <v>111</v>
      </c>
      <c r="B32" s="172" t="s">
        <v>112</v>
      </c>
      <c r="C32" s="24">
        <v>969147.36</v>
      </c>
      <c r="D32" s="24">
        <v>969147.36</v>
      </c>
      <c r="E32" s="24">
        <v>969147.36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87" t="s">
        <v>113</v>
      </c>
      <c r="B33" s="188" t="str">
        <f>"  "&amp;"住房改革支出"</f>
        <v>  住房改革支出</v>
      </c>
      <c r="C33" s="24">
        <v>969147.36</v>
      </c>
      <c r="D33" s="24">
        <v>969147.36</v>
      </c>
      <c r="E33" s="24">
        <v>969147.36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87" t="s">
        <v>114</v>
      </c>
      <c r="B34" s="188" t="str">
        <f>"    "&amp;"住房公积金"</f>
        <v>    住房公积金</v>
      </c>
      <c r="C34" s="24">
        <v>969147.36</v>
      </c>
      <c r="D34" s="24">
        <v>969147.36</v>
      </c>
      <c r="E34" s="24">
        <v>969147.36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35" t="s">
        <v>115</v>
      </c>
      <c r="B35" s="172" t="s">
        <v>84</v>
      </c>
      <c r="C35" s="24">
        <v>3236500.4</v>
      </c>
      <c r="D35" s="24"/>
      <c r="E35" s="24"/>
      <c r="F35" s="24"/>
      <c r="G35" s="24">
        <v>3236500.4</v>
      </c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87" t="s">
        <v>116</v>
      </c>
      <c r="B36" s="188" t="str">
        <f>"  "&amp;"其他政府性基金及对应专项债务收入安排的支出"</f>
        <v>  其他政府性基金及对应专项债务收入安排的支出</v>
      </c>
      <c r="C36" s="24">
        <v>3236500.4</v>
      </c>
      <c r="D36" s="24"/>
      <c r="E36" s="24"/>
      <c r="F36" s="24"/>
      <c r="G36" s="24">
        <v>3236500.4</v>
      </c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87" t="s">
        <v>117</v>
      </c>
      <c r="B37" s="188" t="str">
        <f>"    "&amp;"其他政府性基金安排的支出"</f>
        <v>    其他政府性基金安排的支出</v>
      </c>
      <c r="C37" s="24">
        <v>3236500.4</v>
      </c>
      <c r="D37" s="24"/>
      <c r="E37" s="24"/>
      <c r="F37" s="24"/>
      <c r="G37" s="24">
        <v>3236500.4</v>
      </c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89" t="s">
        <v>118</v>
      </c>
      <c r="B38" s="190" t="s">
        <v>118</v>
      </c>
      <c r="C38" s="24">
        <v>23737300.24</v>
      </c>
      <c r="D38" s="24">
        <v>20500799.84</v>
      </c>
      <c r="E38" s="24">
        <v>16869499.84</v>
      </c>
      <c r="F38" s="24">
        <v>3631300</v>
      </c>
      <c r="G38" s="24">
        <v>3236500.4</v>
      </c>
      <c r="H38" s="24"/>
      <c r="I38" s="24"/>
      <c r="J38" s="24"/>
      <c r="K38" s="24"/>
      <c r="L38" s="24"/>
      <c r="M38" s="24"/>
      <c r="N38" s="24"/>
      <c r="O38" s="24"/>
    </row>
  </sheetData>
  <mergeCells count="11">
    <mergeCell ref="A3:O3"/>
    <mergeCell ref="A4:L4"/>
    <mergeCell ref="D5:F5"/>
    <mergeCell ref="J5:O5"/>
    <mergeCell ref="A38:B38"/>
    <mergeCell ref="A5:A6"/>
    <mergeCell ref="B5:B6"/>
    <mergeCell ref="C5:C6"/>
    <mergeCell ref="G5:G6"/>
    <mergeCell ref="H5:H6"/>
    <mergeCell ref="I5:I6"/>
  </mergeCells>
  <printOptions horizontalCentered="1"/>
  <pageMargins left="0.388888888888889" right="0.388888888888889" top="0.509027777777778" bottom="0.509027777777778" header="0.309027777777778" footer="0.309027777777778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6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3333333333333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119</v>
      </c>
    </row>
    <row r="3" ht="36" customHeight="1" spans="1:4">
      <c r="A3" s="6" t="str">
        <f>"2025"&amp;"年部门财政拨款收支预算总表"</f>
        <v>2025年部门财政拨款收支预算总表</v>
      </c>
      <c r="B3" s="170"/>
      <c r="C3" s="170"/>
      <c r="D3" s="170"/>
    </row>
    <row r="4" ht="18.75" customHeight="1" spans="1:4">
      <c r="A4" s="8" t="str">
        <f>"单位名称："&amp;"中国共产党耿马傣族佤族自治县委员会办公室"</f>
        <v>单位名称：中国共产党耿马傣族佤族自治县委员会办公室</v>
      </c>
      <c r="B4" s="171"/>
      <c r="C4" s="17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7" t="str">
        <f t="shared" ref="B6:D6" si="0">"2025"&amp;"年预算数"</f>
        <v>2025年预算数</v>
      </c>
      <c r="C6" s="32" t="s">
        <v>120</v>
      </c>
      <c r="D6" s="107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72" t="s">
        <v>121</v>
      </c>
      <c r="B8" s="24">
        <v>23737300.24</v>
      </c>
      <c r="C8" s="23" t="s">
        <v>122</v>
      </c>
      <c r="D8" s="24">
        <v>23737300.24</v>
      </c>
    </row>
    <row r="9" ht="18.75" customHeight="1" spans="1:4">
      <c r="A9" s="173" t="s">
        <v>123</v>
      </c>
      <c r="B9" s="24">
        <v>20500799.84</v>
      </c>
      <c r="C9" s="23" t="s">
        <v>124</v>
      </c>
      <c r="D9" s="24">
        <v>16466828.75</v>
      </c>
    </row>
    <row r="10" ht="18.75" customHeight="1" spans="1:4">
      <c r="A10" s="173" t="s">
        <v>125</v>
      </c>
      <c r="B10" s="24">
        <v>3236500.4</v>
      </c>
      <c r="C10" s="23" t="s">
        <v>126</v>
      </c>
      <c r="D10" s="24"/>
    </row>
    <row r="11" ht="18.75" customHeight="1" spans="1:4">
      <c r="A11" s="173" t="s">
        <v>127</v>
      </c>
      <c r="B11" s="24"/>
      <c r="C11" s="23" t="s">
        <v>128</v>
      </c>
      <c r="D11" s="24"/>
    </row>
    <row r="12" ht="18.75" customHeight="1" spans="1:4">
      <c r="A12" s="174" t="s">
        <v>129</v>
      </c>
      <c r="B12" s="24"/>
      <c r="C12" s="175" t="s">
        <v>130</v>
      </c>
      <c r="D12" s="24"/>
    </row>
    <row r="13" ht="18.75" customHeight="1" spans="1:4">
      <c r="A13" s="176" t="s">
        <v>123</v>
      </c>
      <c r="B13" s="24"/>
      <c r="C13" s="177" t="s">
        <v>131</v>
      </c>
      <c r="D13" s="24"/>
    </row>
    <row r="14" ht="18.75" customHeight="1" spans="1:4">
      <c r="A14" s="176" t="s">
        <v>72</v>
      </c>
      <c r="B14" s="24"/>
      <c r="C14" s="177" t="s">
        <v>132</v>
      </c>
      <c r="D14" s="24"/>
    </row>
    <row r="15" ht="18.75" customHeight="1" spans="1:4">
      <c r="A15" s="176" t="s">
        <v>127</v>
      </c>
      <c r="B15" s="24"/>
      <c r="C15" s="177" t="s">
        <v>133</v>
      </c>
      <c r="D15" s="24"/>
    </row>
    <row r="16" ht="18.75" customHeight="1" spans="1:4">
      <c r="A16" s="176" t="s">
        <v>26</v>
      </c>
      <c r="B16" s="24"/>
      <c r="C16" s="177" t="s">
        <v>134</v>
      </c>
      <c r="D16" s="24">
        <v>2446531.08</v>
      </c>
    </row>
    <row r="17" ht="18.75" customHeight="1" spans="1:4">
      <c r="A17" s="176" t="s">
        <v>26</v>
      </c>
      <c r="B17" s="24" t="s">
        <v>26</v>
      </c>
      <c r="C17" s="177" t="s">
        <v>135</v>
      </c>
      <c r="D17" s="24">
        <v>618292.65</v>
      </c>
    </row>
    <row r="18" ht="18.75" customHeight="1" spans="1:4">
      <c r="A18" s="178" t="s">
        <v>26</v>
      </c>
      <c r="B18" s="24" t="s">
        <v>26</v>
      </c>
      <c r="C18" s="177" t="s">
        <v>136</v>
      </c>
      <c r="D18" s="24"/>
    </row>
    <row r="19" ht="18.75" customHeight="1" spans="1:4">
      <c r="A19" s="178" t="s">
        <v>26</v>
      </c>
      <c r="B19" s="24" t="s">
        <v>26</v>
      </c>
      <c r="C19" s="177" t="s">
        <v>137</v>
      </c>
      <c r="D19" s="24"/>
    </row>
    <row r="20" ht="18.75" customHeight="1" spans="1:4">
      <c r="A20" s="179" t="s">
        <v>26</v>
      </c>
      <c r="B20" s="24" t="s">
        <v>26</v>
      </c>
      <c r="C20" s="177" t="s">
        <v>138</v>
      </c>
      <c r="D20" s="24"/>
    </row>
    <row r="21" ht="18.75" customHeight="1" spans="1:4">
      <c r="A21" s="179" t="s">
        <v>26</v>
      </c>
      <c r="B21" s="24" t="s">
        <v>26</v>
      </c>
      <c r="C21" s="177" t="s">
        <v>139</v>
      </c>
      <c r="D21" s="24"/>
    </row>
    <row r="22" ht="18.75" customHeight="1" spans="1:4">
      <c r="A22" s="179" t="s">
        <v>26</v>
      </c>
      <c r="B22" s="24" t="s">
        <v>26</v>
      </c>
      <c r="C22" s="177" t="s">
        <v>140</v>
      </c>
      <c r="D22" s="24"/>
    </row>
    <row r="23" ht="18.75" customHeight="1" spans="1:4">
      <c r="A23" s="179" t="s">
        <v>26</v>
      </c>
      <c r="B23" s="24" t="s">
        <v>26</v>
      </c>
      <c r="C23" s="177" t="s">
        <v>141</v>
      </c>
      <c r="D23" s="24"/>
    </row>
    <row r="24" ht="18.75" customHeight="1" spans="1:4">
      <c r="A24" s="179" t="s">
        <v>26</v>
      </c>
      <c r="B24" s="24" t="s">
        <v>26</v>
      </c>
      <c r="C24" s="177" t="s">
        <v>142</v>
      </c>
      <c r="D24" s="24"/>
    </row>
    <row r="25" ht="18.75" customHeight="1" spans="1:4">
      <c r="A25" s="179" t="s">
        <v>26</v>
      </c>
      <c r="B25" s="24" t="s">
        <v>26</v>
      </c>
      <c r="C25" s="177" t="s">
        <v>143</v>
      </c>
      <c r="D25" s="24"/>
    </row>
    <row r="26" ht="18.75" customHeight="1" spans="1:4">
      <c r="A26" s="179" t="s">
        <v>26</v>
      </c>
      <c r="B26" s="24" t="s">
        <v>26</v>
      </c>
      <c r="C26" s="177" t="s">
        <v>144</v>
      </c>
      <c r="D26" s="24"/>
    </row>
    <row r="27" ht="18.75" customHeight="1" spans="1:4">
      <c r="A27" s="179" t="s">
        <v>26</v>
      </c>
      <c r="B27" s="24" t="s">
        <v>26</v>
      </c>
      <c r="C27" s="177" t="s">
        <v>145</v>
      </c>
      <c r="D27" s="24">
        <v>969147.36</v>
      </c>
    </row>
    <row r="28" ht="18.75" customHeight="1" spans="1:4">
      <c r="A28" s="179" t="s">
        <v>26</v>
      </c>
      <c r="B28" s="24" t="s">
        <v>26</v>
      </c>
      <c r="C28" s="177" t="s">
        <v>146</v>
      </c>
      <c r="D28" s="24"/>
    </row>
    <row r="29" ht="18.75" customHeight="1" spans="1:4">
      <c r="A29" s="179" t="s">
        <v>26</v>
      </c>
      <c r="B29" s="24" t="s">
        <v>26</v>
      </c>
      <c r="C29" s="177" t="s">
        <v>147</v>
      </c>
      <c r="D29" s="24"/>
    </row>
    <row r="30" ht="18.75" customHeight="1" spans="1:4">
      <c r="A30" s="179" t="s">
        <v>26</v>
      </c>
      <c r="B30" s="24" t="s">
        <v>26</v>
      </c>
      <c r="C30" s="177" t="s">
        <v>148</v>
      </c>
      <c r="D30" s="24"/>
    </row>
    <row r="31" ht="18.75" customHeight="1" spans="1:4">
      <c r="A31" s="179" t="s">
        <v>26</v>
      </c>
      <c r="B31" s="24" t="s">
        <v>26</v>
      </c>
      <c r="C31" s="177" t="s">
        <v>149</v>
      </c>
      <c r="D31" s="24"/>
    </row>
    <row r="32" ht="18.75" customHeight="1" spans="1:4">
      <c r="A32" s="180" t="s">
        <v>26</v>
      </c>
      <c r="B32" s="24" t="s">
        <v>26</v>
      </c>
      <c r="C32" s="177" t="s">
        <v>150</v>
      </c>
      <c r="D32" s="24">
        <v>3236500.4</v>
      </c>
    </row>
    <row r="33" ht="18.75" customHeight="1" spans="1:4">
      <c r="A33" s="180" t="s">
        <v>26</v>
      </c>
      <c r="B33" s="24" t="s">
        <v>26</v>
      </c>
      <c r="C33" s="177" t="s">
        <v>151</v>
      </c>
      <c r="D33" s="24"/>
    </row>
    <row r="34" ht="18.75" customHeight="1" spans="1:4">
      <c r="A34" s="180" t="s">
        <v>26</v>
      </c>
      <c r="B34" s="24" t="s">
        <v>26</v>
      </c>
      <c r="C34" s="177" t="s">
        <v>152</v>
      </c>
      <c r="D34" s="24"/>
    </row>
    <row r="35" ht="18.75" customHeight="1" spans="1:4">
      <c r="A35" s="180" t="s">
        <v>26</v>
      </c>
      <c r="B35" s="24" t="s">
        <v>26</v>
      </c>
      <c r="C35" s="177" t="s">
        <v>153</v>
      </c>
      <c r="D35" s="24"/>
    </row>
    <row r="36" ht="18.75" customHeight="1" spans="1:4">
      <c r="A36" s="56" t="s">
        <v>154</v>
      </c>
      <c r="B36" s="181">
        <v>23737300.24</v>
      </c>
      <c r="C36" s="182" t="s">
        <v>51</v>
      </c>
      <c r="D36" s="181">
        <v>23737300.24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88888888888889" right="0.388888888888889" top="0.509027777777778" bottom="0.509027777777778" header="0.309027777777778" footer="0.309027777777778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5"/>
  <sheetViews>
    <sheetView showZeros="0" workbookViewId="0">
      <pane ySplit="1" topLeftCell="A2" activePane="bottomLeft" state="frozen"/>
      <selection/>
      <selection pane="bottomLeft" activeCell="B17" sqref="B17"/>
    </sheetView>
  </sheetViews>
  <sheetFormatPr defaultColWidth="9.13333333333333" defaultRowHeight="14.25" customHeight="1" outlineLevelCol="6"/>
  <cols>
    <col min="1" max="1" width="20.1333333333333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61"/>
      <c r="F2" s="58"/>
      <c r="G2" s="40" t="s">
        <v>155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62"/>
      <c r="C3" s="162"/>
      <c r="D3" s="162"/>
      <c r="E3" s="162"/>
      <c r="F3" s="162"/>
      <c r="G3" s="162"/>
    </row>
    <row r="4" ht="18" customHeight="1" spans="1:7">
      <c r="A4" s="163" t="str">
        <f>"单位名称："&amp;"中国共产党耿马傣族佤族自治县委员会办公室"</f>
        <v>单位名称：中国共产党耿马傣族佤族自治县委员会办公室</v>
      </c>
      <c r="B4" s="30"/>
      <c r="C4" s="31"/>
      <c r="D4" s="31"/>
      <c r="E4" s="31"/>
      <c r="F4" s="102"/>
      <c r="G4" s="40" t="s">
        <v>1</v>
      </c>
    </row>
    <row r="5" ht="20.25" customHeight="1" spans="1:7">
      <c r="A5" s="164" t="s">
        <v>156</v>
      </c>
      <c r="B5" s="165"/>
      <c r="C5" s="107" t="s">
        <v>55</v>
      </c>
      <c r="D5" s="133" t="s">
        <v>76</v>
      </c>
      <c r="E5" s="14"/>
      <c r="F5" s="15"/>
      <c r="G5" s="126" t="s">
        <v>77</v>
      </c>
    </row>
    <row r="6" ht="20.25" customHeight="1" spans="1:7">
      <c r="A6" s="166" t="s">
        <v>74</v>
      </c>
      <c r="B6" s="166" t="s">
        <v>75</v>
      </c>
      <c r="C6" s="34"/>
      <c r="D6" s="67" t="s">
        <v>57</v>
      </c>
      <c r="E6" s="67" t="s">
        <v>157</v>
      </c>
      <c r="F6" s="67" t="s">
        <v>158</v>
      </c>
      <c r="G6" s="95"/>
    </row>
    <row r="7" ht="19.5" customHeight="1" spans="1:7">
      <c r="A7" s="166" t="s">
        <v>159</v>
      </c>
      <c r="B7" s="166" t="s">
        <v>160</v>
      </c>
      <c r="C7" s="166" t="s">
        <v>161</v>
      </c>
      <c r="D7" s="67">
        <v>4</v>
      </c>
      <c r="E7" s="167" t="s">
        <v>162</v>
      </c>
      <c r="F7" s="167" t="s">
        <v>163</v>
      </c>
      <c r="G7" s="166" t="s">
        <v>164</v>
      </c>
    </row>
    <row r="8" ht="18" customHeight="1" spans="1:7">
      <c r="A8" s="35" t="s">
        <v>85</v>
      </c>
      <c r="B8" s="35" t="s">
        <v>86</v>
      </c>
      <c r="C8" s="24">
        <v>16466828.75</v>
      </c>
      <c r="D8" s="24">
        <v>12835528.75</v>
      </c>
      <c r="E8" s="24">
        <v>11485912.01</v>
      </c>
      <c r="F8" s="24">
        <v>1349616.74</v>
      </c>
      <c r="G8" s="24">
        <v>3631300</v>
      </c>
    </row>
    <row r="9" ht="18" customHeight="1" spans="1:7">
      <c r="A9" s="121" t="s">
        <v>87</v>
      </c>
      <c r="B9" s="121" t="s">
        <v>165</v>
      </c>
      <c r="C9" s="24">
        <v>939752.75</v>
      </c>
      <c r="D9" s="24">
        <v>906552.75</v>
      </c>
      <c r="E9" s="24">
        <v>792744.19</v>
      </c>
      <c r="F9" s="24">
        <v>113808.56</v>
      </c>
      <c r="G9" s="24">
        <v>33200</v>
      </c>
    </row>
    <row r="10" ht="18" customHeight="1" spans="1:7">
      <c r="A10" s="122" t="s">
        <v>88</v>
      </c>
      <c r="B10" s="122" t="s">
        <v>166</v>
      </c>
      <c r="C10" s="24">
        <v>906552.75</v>
      </c>
      <c r="D10" s="24">
        <v>906552.75</v>
      </c>
      <c r="E10" s="24">
        <v>792744.19</v>
      </c>
      <c r="F10" s="24">
        <v>113808.56</v>
      </c>
      <c r="G10" s="24"/>
    </row>
    <row r="11" ht="18" customHeight="1" spans="1:7">
      <c r="A11" s="122" t="s">
        <v>89</v>
      </c>
      <c r="B11" s="122" t="s">
        <v>167</v>
      </c>
      <c r="C11" s="24">
        <v>31800</v>
      </c>
      <c r="D11" s="24"/>
      <c r="E11" s="24"/>
      <c r="F11" s="24"/>
      <c r="G11" s="24">
        <v>31800</v>
      </c>
    </row>
    <row r="12" ht="18" customHeight="1" spans="1:7">
      <c r="A12" s="122" t="s">
        <v>90</v>
      </c>
      <c r="B12" s="122" t="s">
        <v>168</v>
      </c>
      <c r="C12" s="24">
        <v>1400</v>
      </c>
      <c r="D12" s="24"/>
      <c r="E12" s="24"/>
      <c r="F12" s="24"/>
      <c r="G12" s="24">
        <v>1400</v>
      </c>
    </row>
    <row r="13" ht="18" customHeight="1" spans="1:7">
      <c r="A13" s="121" t="s">
        <v>91</v>
      </c>
      <c r="B13" s="121" t="s">
        <v>169</v>
      </c>
      <c r="C13" s="24">
        <v>5810848.92</v>
      </c>
      <c r="D13" s="24">
        <v>5315348.92</v>
      </c>
      <c r="E13" s="24">
        <v>4896480.12</v>
      </c>
      <c r="F13" s="24">
        <v>418868.8</v>
      </c>
      <c r="G13" s="24">
        <v>495500</v>
      </c>
    </row>
    <row r="14" ht="18" customHeight="1" spans="1:7">
      <c r="A14" s="122" t="s">
        <v>72</v>
      </c>
      <c r="B14" s="122" t="s">
        <v>166</v>
      </c>
      <c r="C14" s="24">
        <v>3611516.44</v>
      </c>
      <c r="D14" s="24">
        <v>3611516.44</v>
      </c>
      <c r="E14" s="24">
        <v>3192647.64</v>
      </c>
      <c r="F14" s="24">
        <v>418868.8</v>
      </c>
      <c r="G14" s="24"/>
    </row>
    <row r="15" ht="18" customHeight="1" spans="1:7">
      <c r="A15" s="122" t="s">
        <v>92</v>
      </c>
      <c r="B15" s="122" t="s">
        <v>167</v>
      </c>
      <c r="C15" s="24">
        <v>431000</v>
      </c>
      <c r="D15" s="24"/>
      <c r="E15" s="24"/>
      <c r="F15" s="24"/>
      <c r="G15" s="24">
        <v>431000</v>
      </c>
    </row>
    <row r="16" ht="18" customHeight="1" spans="1:7">
      <c r="A16" s="122" t="s">
        <v>93</v>
      </c>
      <c r="B16" s="122" t="s">
        <v>170</v>
      </c>
      <c r="C16" s="24">
        <v>1768332.48</v>
      </c>
      <c r="D16" s="24">
        <v>1703832.48</v>
      </c>
      <c r="E16" s="24">
        <v>1703832.48</v>
      </c>
      <c r="F16" s="24"/>
      <c r="G16" s="24">
        <v>64500</v>
      </c>
    </row>
    <row r="17" ht="18" customHeight="1" spans="1:7">
      <c r="A17" s="121" t="s">
        <v>94</v>
      </c>
      <c r="B17" s="121" t="s">
        <v>171</v>
      </c>
      <c r="C17" s="24">
        <v>9716227.08</v>
      </c>
      <c r="D17" s="24">
        <v>6613627.08</v>
      </c>
      <c r="E17" s="24">
        <v>5796687.7</v>
      </c>
      <c r="F17" s="24">
        <v>816939.38</v>
      </c>
      <c r="G17" s="24">
        <v>3102600</v>
      </c>
    </row>
    <row r="18" ht="18" customHeight="1" spans="1:7">
      <c r="A18" s="122" t="s">
        <v>95</v>
      </c>
      <c r="B18" s="122" t="s">
        <v>166</v>
      </c>
      <c r="C18" s="24">
        <v>6613627.08</v>
      </c>
      <c r="D18" s="24">
        <v>6613627.08</v>
      </c>
      <c r="E18" s="24">
        <v>5796687.7</v>
      </c>
      <c r="F18" s="24">
        <v>816939.38</v>
      </c>
      <c r="G18" s="24"/>
    </row>
    <row r="19" ht="18" customHeight="1" spans="1:7">
      <c r="A19" s="122" t="s">
        <v>96</v>
      </c>
      <c r="B19" s="122" t="s">
        <v>167</v>
      </c>
      <c r="C19" s="24">
        <v>3095000</v>
      </c>
      <c r="D19" s="24"/>
      <c r="E19" s="24"/>
      <c r="F19" s="24"/>
      <c r="G19" s="24">
        <v>3095000</v>
      </c>
    </row>
    <row r="20" ht="18" customHeight="1" spans="1:7">
      <c r="A20" s="122" t="s">
        <v>97</v>
      </c>
      <c r="B20" s="122" t="s">
        <v>172</v>
      </c>
      <c r="C20" s="24">
        <v>7600</v>
      </c>
      <c r="D20" s="24"/>
      <c r="E20" s="24"/>
      <c r="F20" s="24"/>
      <c r="G20" s="24">
        <v>7600</v>
      </c>
    </row>
    <row r="21" ht="18" customHeight="1" spans="1:7">
      <c r="A21" s="35" t="s">
        <v>98</v>
      </c>
      <c r="B21" s="35" t="s">
        <v>99</v>
      </c>
      <c r="C21" s="24">
        <v>2446531.08</v>
      </c>
      <c r="D21" s="24">
        <v>2446531.08</v>
      </c>
      <c r="E21" s="24">
        <v>2446531.08</v>
      </c>
      <c r="F21" s="24"/>
      <c r="G21" s="24"/>
    </row>
    <row r="22" ht="18" customHeight="1" spans="1:7">
      <c r="A22" s="121" t="s">
        <v>100</v>
      </c>
      <c r="B22" s="121" t="s">
        <v>173</v>
      </c>
      <c r="C22" s="24">
        <v>2393878.08</v>
      </c>
      <c r="D22" s="24">
        <v>2393878.08</v>
      </c>
      <c r="E22" s="24">
        <v>2393878.08</v>
      </c>
      <c r="F22" s="24"/>
      <c r="G22" s="24"/>
    </row>
    <row r="23" ht="18" customHeight="1" spans="1:7">
      <c r="A23" s="122" t="s">
        <v>101</v>
      </c>
      <c r="B23" s="122" t="s">
        <v>174</v>
      </c>
      <c r="C23" s="24">
        <v>1101681.6</v>
      </c>
      <c r="D23" s="24">
        <v>1101681.6</v>
      </c>
      <c r="E23" s="24">
        <v>1101681.6</v>
      </c>
      <c r="F23" s="24"/>
      <c r="G23" s="24"/>
    </row>
    <row r="24" ht="18" customHeight="1" spans="1:7">
      <c r="A24" s="122" t="s">
        <v>102</v>
      </c>
      <c r="B24" s="122" t="s">
        <v>175</v>
      </c>
      <c r="C24" s="24">
        <v>1292196.48</v>
      </c>
      <c r="D24" s="24">
        <v>1292196.48</v>
      </c>
      <c r="E24" s="24">
        <v>1292196.48</v>
      </c>
      <c r="F24" s="24"/>
      <c r="G24" s="24"/>
    </row>
    <row r="25" ht="18" customHeight="1" spans="1:7">
      <c r="A25" s="121" t="s">
        <v>103</v>
      </c>
      <c r="B25" s="121" t="s">
        <v>176</v>
      </c>
      <c r="C25" s="24">
        <v>52653</v>
      </c>
      <c r="D25" s="24">
        <v>52653</v>
      </c>
      <c r="E25" s="24">
        <v>52653</v>
      </c>
      <c r="F25" s="24"/>
      <c r="G25" s="24"/>
    </row>
    <row r="26" ht="18" customHeight="1" spans="1:7">
      <c r="A26" s="122" t="s">
        <v>104</v>
      </c>
      <c r="B26" s="122" t="s">
        <v>177</v>
      </c>
      <c r="C26" s="24">
        <v>52653</v>
      </c>
      <c r="D26" s="24">
        <v>52653</v>
      </c>
      <c r="E26" s="24">
        <v>52653</v>
      </c>
      <c r="F26" s="24"/>
      <c r="G26" s="24"/>
    </row>
    <row r="27" ht="18" customHeight="1" spans="1:7">
      <c r="A27" s="35" t="s">
        <v>105</v>
      </c>
      <c r="B27" s="35" t="s">
        <v>106</v>
      </c>
      <c r="C27" s="24">
        <v>618292.65</v>
      </c>
      <c r="D27" s="24">
        <v>618292.65</v>
      </c>
      <c r="E27" s="24">
        <v>618292.65</v>
      </c>
      <c r="F27" s="24"/>
      <c r="G27" s="24"/>
    </row>
    <row r="28" ht="18" customHeight="1" spans="1:7">
      <c r="A28" s="121" t="s">
        <v>107</v>
      </c>
      <c r="B28" s="121" t="s">
        <v>178</v>
      </c>
      <c r="C28" s="24">
        <v>618292.65</v>
      </c>
      <c r="D28" s="24">
        <v>618292.65</v>
      </c>
      <c r="E28" s="24">
        <v>618292.65</v>
      </c>
      <c r="F28" s="24"/>
      <c r="G28" s="24"/>
    </row>
    <row r="29" ht="18" customHeight="1" spans="1:7">
      <c r="A29" s="122" t="s">
        <v>108</v>
      </c>
      <c r="B29" s="122" t="s">
        <v>179</v>
      </c>
      <c r="C29" s="24">
        <v>507877.2</v>
      </c>
      <c r="D29" s="24">
        <v>507877.2</v>
      </c>
      <c r="E29" s="24">
        <v>507877.2</v>
      </c>
      <c r="F29" s="24"/>
      <c r="G29" s="24"/>
    </row>
    <row r="30" ht="18" customHeight="1" spans="1:7">
      <c r="A30" s="122" t="s">
        <v>109</v>
      </c>
      <c r="B30" s="122" t="s">
        <v>180</v>
      </c>
      <c r="C30" s="24">
        <v>65534.99</v>
      </c>
      <c r="D30" s="24">
        <v>65534.99</v>
      </c>
      <c r="E30" s="24">
        <v>65534.99</v>
      </c>
      <c r="F30" s="24"/>
      <c r="G30" s="24"/>
    </row>
    <row r="31" ht="18" customHeight="1" spans="1:7">
      <c r="A31" s="122" t="s">
        <v>110</v>
      </c>
      <c r="B31" s="122" t="s">
        <v>181</v>
      </c>
      <c r="C31" s="24">
        <v>44880.46</v>
      </c>
      <c r="D31" s="24">
        <v>44880.46</v>
      </c>
      <c r="E31" s="24">
        <v>44880.46</v>
      </c>
      <c r="F31" s="24"/>
      <c r="G31" s="24"/>
    </row>
    <row r="32" ht="18" customHeight="1" spans="1:7">
      <c r="A32" s="35" t="s">
        <v>111</v>
      </c>
      <c r="B32" s="35" t="s">
        <v>112</v>
      </c>
      <c r="C32" s="24">
        <v>969147.36</v>
      </c>
      <c r="D32" s="24">
        <v>969147.36</v>
      </c>
      <c r="E32" s="24">
        <v>969147.36</v>
      </c>
      <c r="F32" s="24"/>
      <c r="G32" s="24"/>
    </row>
    <row r="33" ht="18" customHeight="1" spans="1:7">
      <c r="A33" s="121" t="s">
        <v>113</v>
      </c>
      <c r="B33" s="121" t="s">
        <v>182</v>
      </c>
      <c r="C33" s="24">
        <v>969147.36</v>
      </c>
      <c r="D33" s="24">
        <v>969147.36</v>
      </c>
      <c r="E33" s="24">
        <v>969147.36</v>
      </c>
      <c r="F33" s="24"/>
      <c r="G33" s="24"/>
    </row>
    <row r="34" ht="18" customHeight="1" spans="1:7">
      <c r="A34" s="122" t="s">
        <v>114</v>
      </c>
      <c r="B34" s="122" t="s">
        <v>183</v>
      </c>
      <c r="C34" s="24">
        <v>969147.36</v>
      </c>
      <c r="D34" s="24">
        <v>969147.36</v>
      </c>
      <c r="E34" s="24">
        <v>969147.36</v>
      </c>
      <c r="F34" s="24"/>
      <c r="G34" s="24"/>
    </row>
    <row r="35" ht="18" customHeight="1" spans="1:7">
      <c r="A35" s="168" t="s">
        <v>118</v>
      </c>
      <c r="B35" s="169" t="s">
        <v>118</v>
      </c>
      <c r="C35" s="24">
        <v>20500799.84</v>
      </c>
      <c r="D35" s="24">
        <v>16869499.84</v>
      </c>
      <c r="E35" s="24">
        <v>15519883.1</v>
      </c>
      <c r="F35" s="24">
        <v>1349616.74</v>
      </c>
      <c r="G35" s="24">
        <v>3631300</v>
      </c>
    </row>
  </sheetData>
  <mergeCells count="7">
    <mergeCell ref="A3:G3"/>
    <mergeCell ref="A4:E4"/>
    <mergeCell ref="A5:B5"/>
    <mergeCell ref="D5:F5"/>
    <mergeCell ref="A35:B35"/>
    <mergeCell ref="C5:C6"/>
    <mergeCell ref="G5:G6"/>
  </mergeCells>
  <printOptions horizontalCentered="1"/>
  <pageMargins left="0.388888888888889" right="0.388888888888889" top="0.579166666666667" bottom="0.579166666666667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18"/>
  <sheetViews>
    <sheetView showZeros="0" workbookViewId="0">
      <pane ySplit="1" topLeftCell="A2" activePane="bottomLeft" state="frozen"/>
      <selection/>
      <selection pane="bottomLeft" activeCell="J7" sqref="J7"/>
    </sheetView>
  </sheetViews>
  <sheetFormatPr defaultColWidth="9.13333333333333" defaultRowHeight="14.25" customHeight="1" outlineLevelCol="6"/>
  <cols>
    <col min="1" max="1" width="23.5714285714286" customWidth="1"/>
    <col min="2" max="6" width="22.8571428571429" customWidth="1"/>
    <col min="7" max="7" width="11.8190476190476" customWidth="1"/>
  </cols>
  <sheetData>
    <row r="1" customHeight="1" spans="1:6">
      <c r="A1" s="142"/>
      <c r="B1" s="142"/>
      <c r="C1" s="142"/>
      <c r="D1" s="142"/>
      <c r="E1" s="142"/>
      <c r="F1" s="142"/>
    </row>
    <row r="2" ht="15" customHeight="1" spans="1:7">
      <c r="A2" s="143"/>
      <c r="B2" s="144"/>
      <c r="C2" s="63"/>
      <c r="F2" s="88"/>
      <c r="G2" s="145" t="s">
        <v>184</v>
      </c>
    </row>
    <row r="3" ht="39" customHeight="1" spans="1:6">
      <c r="A3" s="131" t="s">
        <v>185</v>
      </c>
      <c r="B3" s="52"/>
      <c r="C3" s="52"/>
      <c r="D3" s="52"/>
      <c r="E3" s="52"/>
      <c r="F3" s="52"/>
    </row>
    <row r="4" ht="18.75" customHeight="1" spans="1:7">
      <c r="A4" s="146" t="str">
        <f>"单位名称："&amp;"中国共产党耿马傣族佤族自治县委员会办公室"</f>
        <v>单位名称：中国共产党耿马傣族佤族自治县委员会办公室</v>
      </c>
      <c r="B4" s="146"/>
      <c r="C4" s="147"/>
      <c r="D4" s="148"/>
      <c r="E4" s="149"/>
      <c r="F4" s="149"/>
      <c r="G4" s="145" t="s">
        <v>186</v>
      </c>
    </row>
    <row r="5" ht="18.75" customHeight="1" spans="1:7">
      <c r="A5" s="150" t="s">
        <v>187</v>
      </c>
      <c r="B5" s="150" t="s">
        <v>188</v>
      </c>
      <c r="C5" s="151" t="s">
        <v>189</v>
      </c>
      <c r="D5" s="152" t="s">
        <v>190</v>
      </c>
      <c r="E5" s="153"/>
      <c r="F5" s="154"/>
      <c r="G5" s="151" t="s">
        <v>191</v>
      </c>
    </row>
    <row r="6" ht="18.75" customHeight="1" spans="1:7">
      <c r="A6" s="155"/>
      <c r="B6" s="156"/>
      <c r="C6" s="157"/>
      <c r="D6" s="158" t="s">
        <v>57</v>
      </c>
      <c r="E6" s="158" t="s">
        <v>192</v>
      </c>
      <c r="F6" s="158" t="s">
        <v>193</v>
      </c>
      <c r="G6" s="157"/>
    </row>
    <row r="7" ht="18.75" customHeight="1" spans="1:7">
      <c r="A7" s="156"/>
      <c r="B7" s="159">
        <v>1</v>
      </c>
      <c r="C7" s="159">
        <v>2</v>
      </c>
      <c r="D7" s="160">
        <v>3</v>
      </c>
      <c r="E7" s="159">
        <v>4</v>
      </c>
      <c r="F7" s="159">
        <v>5</v>
      </c>
      <c r="G7" s="159">
        <v>6</v>
      </c>
    </row>
    <row r="8" ht="18.75" customHeight="1" spans="1:7">
      <c r="A8" s="156" t="s">
        <v>55</v>
      </c>
      <c r="B8" s="159">
        <v>557700</v>
      </c>
      <c r="C8" s="159"/>
      <c r="D8" s="160">
        <v>520000</v>
      </c>
      <c r="E8" s="159"/>
      <c r="F8" s="159">
        <v>520000</v>
      </c>
      <c r="G8" s="159">
        <v>37700</v>
      </c>
    </row>
    <row r="9" customHeight="1" spans="1:7">
      <c r="A9" s="156" t="s">
        <v>194</v>
      </c>
      <c r="B9" s="159">
        <v>557700</v>
      </c>
      <c r="C9" s="159"/>
      <c r="D9" s="160">
        <v>520000</v>
      </c>
      <c r="E9" s="159"/>
      <c r="F9" s="159">
        <v>520000</v>
      </c>
      <c r="G9" s="159">
        <v>37700</v>
      </c>
    </row>
    <row r="10" customHeight="1" spans="1:7">
      <c r="A10" s="156" t="s">
        <v>195</v>
      </c>
      <c r="B10" s="159"/>
      <c r="C10" s="159"/>
      <c r="D10" s="160"/>
      <c r="E10" s="159"/>
      <c r="F10" s="159"/>
      <c r="G10" s="159"/>
    </row>
    <row r="11" customHeight="1" spans="1:7">
      <c r="A11" s="156" t="s">
        <v>196</v>
      </c>
      <c r="B11" s="159"/>
      <c r="C11" s="159"/>
      <c r="D11" s="160"/>
      <c r="E11" s="159"/>
      <c r="F11" s="159"/>
      <c r="G11" s="159"/>
    </row>
    <row r="12" customHeight="1" spans="1:7">
      <c r="A12" s="156" t="s">
        <v>197</v>
      </c>
      <c r="B12" s="159"/>
      <c r="C12" s="159"/>
      <c r="D12" s="160"/>
      <c r="E12" s="159"/>
      <c r="F12" s="159"/>
      <c r="G12" s="159"/>
    </row>
    <row r="17" customHeight="1" spans="1:7">
      <c r="A17" s="147"/>
      <c r="B17" s="147"/>
      <c r="C17" s="147"/>
      <c r="D17" s="148"/>
      <c r="E17" s="149"/>
      <c r="F17" s="149"/>
      <c r="G17" s="145"/>
    </row>
    <row r="18" customHeight="1" spans="1:7">
      <c r="A18" s="149"/>
      <c r="B18" s="149"/>
      <c r="C18" s="149"/>
      <c r="D18" s="149"/>
      <c r="E18" s="149"/>
      <c r="F18" s="149"/>
      <c r="G18" s="149"/>
    </row>
  </sheetData>
  <mergeCells count="7">
    <mergeCell ref="A3:F3"/>
    <mergeCell ref="A4:E4"/>
    <mergeCell ref="D5:F5"/>
    <mergeCell ref="A5:A7"/>
    <mergeCell ref="B5:B6"/>
    <mergeCell ref="C5:C6"/>
    <mergeCell ref="G5:G6"/>
  </mergeCells>
  <printOptions horizontalCentered="1"/>
  <pageMargins left="0.388888888888889" right="0.388888888888889" top="0.579166666666667" bottom="0.579166666666667" header="0.509027777777778" footer="0.509027777777778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83"/>
  <sheetViews>
    <sheetView showZeros="0" workbookViewId="0">
      <pane ySplit="1" topLeftCell="A45" activePane="bottomLeft" state="frozen"/>
      <selection/>
      <selection pane="bottomLeft" activeCell="A4" sqref="A4:G4"/>
    </sheetView>
  </sheetViews>
  <sheetFormatPr defaultColWidth="9.13333333333333" defaultRowHeight="14.25" customHeight="1"/>
  <cols>
    <col min="1" max="1" width="32.8571428571429" customWidth="1"/>
    <col min="2" max="2" width="25.4190476190476" customWidth="1"/>
    <col min="3" max="3" width="26.5714285714286" customWidth="1"/>
    <col min="4" max="4" width="10.1333333333333" customWidth="1"/>
    <col min="5" max="5" width="28.5904761904762" customWidth="1"/>
    <col min="6" max="6" width="10.2857142857143" customWidth="1"/>
    <col min="7" max="7" width="23" customWidth="1"/>
    <col min="8" max="21" width="19.857142857142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9"/>
      <c r="D2" s="130"/>
      <c r="E2" s="130"/>
      <c r="F2" s="130"/>
      <c r="G2" s="130"/>
      <c r="H2" s="68"/>
      <c r="I2" s="68"/>
      <c r="J2" s="68"/>
      <c r="K2" s="68"/>
      <c r="L2" s="68"/>
      <c r="M2" s="68"/>
      <c r="N2" s="31"/>
      <c r="O2" s="31"/>
      <c r="P2" s="31"/>
      <c r="Q2" s="68"/>
      <c r="U2" s="129"/>
      <c r="W2" s="39" t="s">
        <v>198</v>
      </c>
    </row>
    <row r="3" ht="39.75" customHeight="1" spans="1:23">
      <c r="A3" s="131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"单位名称："&amp;"中国共产党耿马傣族佤族自治县委员会办公室"</f>
        <v>单位名称：中国共产党耿马傣族佤族自治县委员会办公室</v>
      </c>
      <c r="B4" s="132"/>
      <c r="C4" s="132"/>
      <c r="D4" s="132"/>
      <c r="E4" s="132"/>
      <c r="F4" s="132"/>
      <c r="G4" s="132"/>
      <c r="H4" s="72"/>
      <c r="I4" s="72"/>
      <c r="J4" s="72"/>
      <c r="K4" s="72"/>
      <c r="L4" s="72"/>
      <c r="M4" s="72"/>
      <c r="N4" s="94"/>
      <c r="O4" s="94"/>
      <c r="P4" s="94"/>
      <c r="Q4" s="72"/>
      <c r="U4" s="129"/>
      <c r="W4" s="39" t="s">
        <v>186</v>
      </c>
    </row>
    <row r="5" ht="18" customHeight="1" spans="1:23">
      <c r="A5" s="11" t="s">
        <v>199</v>
      </c>
      <c r="B5" s="11" t="s">
        <v>200</v>
      </c>
      <c r="C5" s="11" t="s">
        <v>201</v>
      </c>
      <c r="D5" s="11" t="s">
        <v>202</v>
      </c>
      <c r="E5" s="11" t="s">
        <v>203</v>
      </c>
      <c r="F5" s="11" t="s">
        <v>204</v>
      </c>
      <c r="G5" s="11" t="s">
        <v>205</v>
      </c>
      <c r="H5" s="133" t="s">
        <v>206</v>
      </c>
      <c r="I5" s="65" t="s">
        <v>206</v>
      </c>
      <c r="J5" s="65"/>
      <c r="K5" s="65"/>
      <c r="L5" s="65"/>
      <c r="M5" s="65"/>
      <c r="N5" s="14"/>
      <c r="O5" s="14"/>
      <c r="P5" s="14"/>
      <c r="Q5" s="75" t="s">
        <v>61</v>
      </c>
      <c r="R5" s="65" t="s">
        <v>79</v>
      </c>
      <c r="S5" s="65"/>
      <c r="T5" s="65"/>
      <c r="U5" s="65"/>
      <c r="V5" s="65"/>
      <c r="W5" s="137"/>
    </row>
    <row r="6" ht="18" customHeight="1" spans="1:23">
      <c r="A6" s="16"/>
      <c r="B6" s="128"/>
      <c r="C6" s="16"/>
      <c r="D6" s="16"/>
      <c r="E6" s="16"/>
      <c r="F6" s="16"/>
      <c r="G6" s="16"/>
      <c r="H6" s="107" t="s">
        <v>207</v>
      </c>
      <c r="I6" s="133" t="s">
        <v>58</v>
      </c>
      <c r="J6" s="65"/>
      <c r="K6" s="65"/>
      <c r="L6" s="65"/>
      <c r="M6" s="137"/>
      <c r="N6" s="13" t="s">
        <v>208</v>
      </c>
      <c r="O6" s="14"/>
      <c r="P6" s="15"/>
      <c r="Q6" s="11" t="s">
        <v>61</v>
      </c>
      <c r="R6" s="133" t="s">
        <v>79</v>
      </c>
      <c r="S6" s="75" t="s">
        <v>64</v>
      </c>
      <c r="T6" s="65" t="s">
        <v>79</v>
      </c>
      <c r="U6" s="75" t="s">
        <v>66</v>
      </c>
      <c r="V6" s="75" t="s">
        <v>67</v>
      </c>
      <c r="W6" s="139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8" t="s">
        <v>209</v>
      </c>
      <c r="J7" s="11" t="s">
        <v>210</v>
      </c>
      <c r="K7" s="11" t="s">
        <v>211</v>
      </c>
      <c r="L7" s="11" t="s">
        <v>212</v>
      </c>
      <c r="M7" s="11" t="s">
        <v>213</v>
      </c>
      <c r="N7" s="11" t="s">
        <v>58</v>
      </c>
      <c r="O7" s="11" t="s">
        <v>59</v>
      </c>
      <c r="P7" s="11" t="s">
        <v>60</v>
      </c>
      <c r="Q7" s="33"/>
      <c r="R7" s="11" t="s">
        <v>57</v>
      </c>
      <c r="S7" s="11" t="s">
        <v>64</v>
      </c>
      <c r="T7" s="11" t="s">
        <v>214</v>
      </c>
      <c r="U7" s="11" t="s">
        <v>66</v>
      </c>
      <c r="V7" s="11" t="s">
        <v>67</v>
      </c>
      <c r="W7" s="11" t="s">
        <v>68</v>
      </c>
    </row>
    <row r="8" ht="37.5" customHeight="1" spans="1:23">
      <c r="A8" s="110"/>
      <c r="B8" s="110"/>
      <c r="C8" s="110"/>
      <c r="D8" s="110"/>
      <c r="E8" s="110"/>
      <c r="F8" s="110"/>
      <c r="G8" s="110"/>
      <c r="H8" s="110"/>
      <c r="I8" s="93"/>
      <c r="J8" s="18" t="s">
        <v>215</v>
      </c>
      <c r="K8" s="18" t="s">
        <v>211</v>
      </c>
      <c r="L8" s="18" t="s">
        <v>212</v>
      </c>
      <c r="M8" s="18" t="s">
        <v>213</v>
      </c>
      <c r="N8" s="18" t="s">
        <v>211</v>
      </c>
      <c r="O8" s="18" t="s">
        <v>212</v>
      </c>
      <c r="P8" s="18" t="s">
        <v>213</v>
      </c>
      <c r="Q8" s="18" t="s">
        <v>61</v>
      </c>
      <c r="R8" s="18" t="s">
        <v>57</v>
      </c>
      <c r="S8" s="18" t="s">
        <v>64</v>
      </c>
      <c r="T8" s="18" t="s">
        <v>214</v>
      </c>
      <c r="U8" s="18" t="s">
        <v>66</v>
      </c>
      <c r="V8" s="18" t="s">
        <v>67</v>
      </c>
      <c r="W8" s="18" t="s">
        <v>68</v>
      </c>
    </row>
    <row r="9" ht="19.5" customHeight="1" spans="1:23">
      <c r="A9" s="134">
        <v>1</v>
      </c>
      <c r="B9" s="134">
        <v>2</v>
      </c>
      <c r="C9" s="134">
        <v>3</v>
      </c>
      <c r="D9" s="134">
        <v>4</v>
      </c>
      <c r="E9" s="134">
        <v>5</v>
      </c>
      <c r="F9" s="134">
        <v>6</v>
      </c>
      <c r="G9" s="134">
        <v>7</v>
      </c>
      <c r="H9" s="134">
        <v>8</v>
      </c>
      <c r="I9" s="134">
        <v>9</v>
      </c>
      <c r="J9" s="134">
        <v>10</v>
      </c>
      <c r="K9" s="134">
        <v>11</v>
      </c>
      <c r="L9" s="134">
        <v>12</v>
      </c>
      <c r="M9" s="134">
        <v>13</v>
      </c>
      <c r="N9" s="134">
        <v>14</v>
      </c>
      <c r="O9" s="134">
        <v>15</v>
      </c>
      <c r="P9" s="134">
        <v>16</v>
      </c>
      <c r="Q9" s="134">
        <v>17</v>
      </c>
      <c r="R9" s="134">
        <v>18</v>
      </c>
      <c r="S9" s="134">
        <v>19</v>
      </c>
      <c r="T9" s="134">
        <v>20</v>
      </c>
      <c r="U9" s="134">
        <v>21</v>
      </c>
      <c r="V9" s="134">
        <v>22</v>
      </c>
      <c r="W9" s="134">
        <v>23</v>
      </c>
    </row>
    <row r="10" ht="21" customHeight="1" spans="1:23">
      <c r="A10" s="135" t="s">
        <v>70</v>
      </c>
      <c r="B10" s="135"/>
      <c r="C10" s="135"/>
      <c r="D10" s="135"/>
      <c r="E10" s="135"/>
      <c r="F10" s="135"/>
      <c r="G10" s="135"/>
      <c r="H10" s="24">
        <v>16869499.84</v>
      </c>
      <c r="I10" s="24">
        <v>16869499.84</v>
      </c>
      <c r="J10" s="24"/>
      <c r="K10" s="24"/>
      <c r="L10" s="24">
        <v>16869499.84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6" t="s">
        <v>70</v>
      </c>
      <c r="B11" s="22"/>
      <c r="C11" s="22"/>
      <c r="D11" s="22"/>
      <c r="E11" s="22"/>
      <c r="F11" s="22"/>
      <c r="G11" s="22"/>
      <c r="H11" s="24">
        <v>16869499.84</v>
      </c>
      <c r="I11" s="24">
        <v>16869499.84</v>
      </c>
      <c r="J11" s="24"/>
      <c r="K11" s="24"/>
      <c r="L11" s="24">
        <v>16869499.84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136" t="s">
        <v>70</v>
      </c>
      <c r="B12" s="22" t="s">
        <v>216</v>
      </c>
      <c r="C12" s="22" t="s">
        <v>217</v>
      </c>
      <c r="D12" s="22" t="s">
        <v>88</v>
      </c>
      <c r="E12" s="22" t="s">
        <v>166</v>
      </c>
      <c r="F12" s="22" t="s">
        <v>218</v>
      </c>
      <c r="G12" s="22" t="s">
        <v>219</v>
      </c>
      <c r="H12" s="24">
        <v>280872</v>
      </c>
      <c r="I12" s="24">
        <v>280872</v>
      </c>
      <c r="J12" s="24"/>
      <c r="K12" s="24"/>
      <c r="L12" s="24">
        <v>280872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136" t="s">
        <v>70</v>
      </c>
      <c r="B13" s="22" t="s">
        <v>216</v>
      </c>
      <c r="C13" s="22" t="s">
        <v>217</v>
      </c>
      <c r="D13" s="22" t="s">
        <v>220</v>
      </c>
      <c r="E13" s="22" t="s">
        <v>166</v>
      </c>
      <c r="F13" s="22" t="s">
        <v>218</v>
      </c>
      <c r="G13" s="22" t="s">
        <v>219</v>
      </c>
      <c r="H13" s="24">
        <v>891120</v>
      </c>
      <c r="I13" s="24">
        <v>891120</v>
      </c>
      <c r="J13" s="24"/>
      <c r="K13" s="24"/>
      <c r="L13" s="24">
        <v>891120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136" t="s">
        <v>72</v>
      </c>
      <c r="B14" s="22" t="s">
        <v>216</v>
      </c>
      <c r="C14" s="22" t="s">
        <v>217</v>
      </c>
      <c r="D14" s="22" t="s">
        <v>95</v>
      </c>
      <c r="E14" s="22" t="s">
        <v>166</v>
      </c>
      <c r="F14" s="22" t="s">
        <v>218</v>
      </c>
      <c r="G14" s="22" t="s">
        <v>219</v>
      </c>
      <c r="H14" s="24">
        <v>1596924</v>
      </c>
      <c r="I14" s="24">
        <v>1596924</v>
      </c>
      <c r="J14" s="24"/>
      <c r="K14" s="24"/>
      <c r="L14" s="24">
        <v>1596924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136" t="s">
        <v>70</v>
      </c>
      <c r="B15" s="22" t="s">
        <v>221</v>
      </c>
      <c r="C15" s="22" t="s">
        <v>222</v>
      </c>
      <c r="D15" s="22" t="s">
        <v>220</v>
      </c>
      <c r="E15" s="22" t="s">
        <v>166</v>
      </c>
      <c r="F15" s="22" t="s">
        <v>218</v>
      </c>
      <c r="G15" s="22" t="s">
        <v>219</v>
      </c>
      <c r="H15" s="24">
        <v>199620</v>
      </c>
      <c r="I15" s="24">
        <v>199620</v>
      </c>
      <c r="J15" s="24"/>
      <c r="K15" s="24"/>
      <c r="L15" s="24">
        <v>199620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136" t="s">
        <v>70</v>
      </c>
      <c r="B16" s="22" t="s">
        <v>221</v>
      </c>
      <c r="C16" s="22" t="s">
        <v>222</v>
      </c>
      <c r="D16" s="22" t="s">
        <v>95</v>
      </c>
      <c r="E16" s="22" t="s">
        <v>166</v>
      </c>
      <c r="F16" s="22" t="s">
        <v>218</v>
      </c>
      <c r="G16" s="22" t="s">
        <v>219</v>
      </c>
      <c r="H16" s="24">
        <v>193116</v>
      </c>
      <c r="I16" s="24">
        <v>193116</v>
      </c>
      <c r="J16" s="24"/>
      <c r="K16" s="24"/>
      <c r="L16" s="24">
        <v>193116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136" t="s">
        <v>70</v>
      </c>
      <c r="B17" s="22" t="s">
        <v>216</v>
      </c>
      <c r="C17" s="22" t="s">
        <v>217</v>
      </c>
      <c r="D17" s="22" t="s">
        <v>88</v>
      </c>
      <c r="E17" s="22" t="s">
        <v>166</v>
      </c>
      <c r="F17" s="22" t="s">
        <v>223</v>
      </c>
      <c r="G17" s="22" t="s">
        <v>224</v>
      </c>
      <c r="H17" s="24">
        <v>71100</v>
      </c>
      <c r="I17" s="24">
        <v>71100</v>
      </c>
      <c r="J17" s="24"/>
      <c r="K17" s="24"/>
      <c r="L17" s="24">
        <v>71100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136" t="s">
        <v>70</v>
      </c>
      <c r="B18" s="22" t="s">
        <v>216</v>
      </c>
      <c r="C18" s="22" t="s">
        <v>217</v>
      </c>
      <c r="D18" s="22" t="s">
        <v>220</v>
      </c>
      <c r="E18" s="22" t="s">
        <v>166</v>
      </c>
      <c r="F18" s="22" t="s">
        <v>223</v>
      </c>
      <c r="G18" s="22" t="s">
        <v>224</v>
      </c>
      <c r="H18" s="24">
        <v>243300</v>
      </c>
      <c r="I18" s="24">
        <v>243300</v>
      </c>
      <c r="J18" s="24"/>
      <c r="K18" s="24"/>
      <c r="L18" s="24">
        <v>243300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136" t="s">
        <v>70</v>
      </c>
      <c r="B19" s="22" t="s">
        <v>216</v>
      </c>
      <c r="C19" s="22" t="s">
        <v>217</v>
      </c>
      <c r="D19" s="22" t="s">
        <v>95</v>
      </c>
      <c r="E19" s="22" t="s">
        <v>166</v>
      </c>
      <c r="F19" s="22" t="s">
        <v>223</v>
      </c>
      <c r="G19" s="22" t="s">
        <v>224</v>
      </c>
      <c r="H19" s="24">
        <v>433800</v>
      </c>
      <c r="I19" s="24">
        <v>433800</v>
      </c>
      <c r="J19" s="24"/>
      <c r="K19" s="24"/>
      <c r="L19" s="24">
        <v>433800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136" t="s">
        <v>70</v>
      </c>
      <c r="B20" s="22" t="s">
        <v>216</v>
      </c>
      <c r="C20" s="22" t="s">
        <v>217</v>
      </c>
      <c r="D20" s="22" t="s">
        <v>88</v>
      </c>
      <c r="E20" s="22" t="s">
        <v>166</v>
      </c>
      <c r="F20" s="22" t="s">
        <v>223</v>
      </c>
      <c r="G20" s="22" t="s">
        <v>224</v>
      </c>
      <c r="H20" s="24">
        <v>299556</v>
      </c>
      <c r="I20" s="24">
        <v>299556</v>
      </c>
      <c r="J20" s="24"/>
      <c r="K20" s="24"/>
      <c r="L20" s="24">
        <v>299556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136" t="s">
        <v>70</v>
      </c>
      <c r="B21" s="22" t="s">
        <v>216</v>
      </c>
      <c r="C21" s="22" t="s">
        <v>217</v>
      </c>
      <c r="D21" s="22" t="s">
        <v>220</v>
      </c>
      <c r="E21" s="22" t="s">
        <v>166</v>
      </c>
      <c r="F21" s="22" t="s">
        <v>223</v>
      </c>
      <c r="G21" s="22" t="s">
        <v>224</v>
      </c>
      <c r="H21" s="24">
        <v>1017468</v>
      </c>
      <c r="I21" s="24">
        <v>1017468</v>
      </c>
      <c r="J21" s="24"/>
      <c r="K21" s="24"/>
      <c r="L21" s="24">
        <v>1017468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136" t="s">
        <v>70</v>
      </c>
      <c r="B22" s="22" t="s">
        <v>216</v>
      </c>
      <c r="C22" s="22" t="s">
        <v>217</v>
      </c>
      <c r="D22" s="22" t="s">
        <v>95</v>
      </c>
      <c r="E22" s="22" t="s">
        <v>166</v>
      </c>
      <c r="F22" s="22" t="s">
        <v>223</v>
      </c>
      <c r="G22" s="22" t="s">
        <v>224</v>
      </c>
      <c r="H22" s="24">
        <v>1830660</v>
      </c>
      <c r="I22" s="24">
        <v>1830660</v>
      </c>
      <c r="J22" s="24"/>
      <c r="K22" s="24"/>
      <c r="L22" s="24">
        <v>1830660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136" t="s">
        <v>70</v>
      </c>
      <c r="B23" s="22" t="s">
        <v>221</v>
      </c>
      <c r="C23" s="22" t="s">
        <v>222</v>
      </c>
      <c r="D23" s="22" t="s">
        <v>220</v>
      </c>
      <c r="E23" s="22" t="s">
        <v>166</v>
      </c>
      <c r="F23" s="22" t="s">
        <v>223</v>
      </c>
      <c r="G23" s="22" t="s">
        <v>224</v>
      </c>
      <c r="H23" s="24">
        <v>41076</v>
      </c>
      <c r="I23" s="24">
        <v>41076</v>
      </c>
      <c r="J23" s="24"/>
      <c r="K23" s="24"/>
      <c r="L23" s="24">
        <v>41076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136" t="s">
        <v>70</v>
      </c>
      <c r="B24" s="22" t="s">
        <v>221</v>
      </c>
      <c r="C24" s="22" t="s">
        <v>222</v>
      </c>
      <c r="D24" s="22" t="s">
        <v>95</v>
      </c>
      <c r="E24" s="22" t="s">
        <v>166</v>
      </c>
      <c r="F24" s="22" t="s">
        <v>223</v>
      </c>
      <c r="G24" s="22" t="s">
        <v>224</v>
      </c>
      <c r="H24" s="24">
        <v>46380</v>
      </c>
      <c r="I24" s="24">
        <v>46380</v>
      </c>
      <c r="J24" s="24"/>
      <c r="K24" s="24"/>
      <c r="L24" s="24">
        <v>46380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136" t="s">
        <v>70</v>
      </c>
      <c r="B25" s="22" t="s">
        <v>216</v>
      </c>
      <c r="C25" s="22" t="s">
        <v>217</v>
      </c>
      <c r="D25" s="22" t="s">
        <v>88</v>
      </c>
      <c r="E25" s="22" t="s">
        <v>166</v>
      </c>
      <c r="F25" s="22" t="s">
        <v>225</v>
      </c>
      <c r="G25" s="22" t="s">
        <v>226</v>
      </c>
      <c r="H25" s="24">
        <v>23406</v>
      </c>
      <c r="I25" s="24">
        <v>23406</v>
      </c>
      <c r="J25" s="24"/>
      <c r="K25" s="24"/>
      <c r="L25" s="24">
        <v>23406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136" t="s">
        <v>70</v>
      </c>
      <c r="B26" s="22" t="s">
        <v>216</v>
      </c>
      <c r="C26" s="22" t="s">
        <v>217</v>
      </c>
      <c r="D26" s="22" t="s">
        <v>220</v>
      </c>
      <c r="E26" s="22" t="s">
        <v>166</v>
      </c>
      <c r="F26" s="22" t="s">
        <v>225</v>
      </c>
      <c r="G26" s="22" t="s">
        <v>226</v>
      </c>
      <c r="H26" s="24">
        <v>74260</v>
      </c>
      <c r="I26" s="24">
        <v>74260</v>
      </c>
      <c r="J26" s="24"/>
      <c r="K26" s="24"/>
      <c r="L26" s="24">
        <v>74260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136" t="s">
        <v>70</v>
      </c>
      <c r="B27" s="22" t="s">
        <v>216</v>
      </c>
      <c r="C27" s="22" t="s">
        <v>217</v>
      </c>
      <c r="D27" s="22" t="s">
        <v>95</v>
      </c>
      <c r="E27" s="22" t="s">
        <v>166</v>
      </c>
      <c r="F27" s="22" t="s">
        <v>225</v>
      </c>
      <c r="G27" s="22" t="s">
        <v>226</v>
      </c>
      <c r="H27" s="24">
        <v>133077</v>
      </c>
      <c r="I27" s="24">
        <v>133077</v>
      </c>
      <c r="J27" s="24"/>
      <c r="K27" s="24"/>
      <c r="L27" s="24">
        <v>133077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136" t="s">
        <v>70</v>
      </c>
      <c r="B28" s="22" t="s">
        <v>227</v>
      </c>
      <c r="C28" s="22" t="s">
        <v>228</v>
      </c>
      <c r="D28" s="22" t="s">
        <v>88</v>
      </c>
      <c r="E28" s="22" t="s">
        <v>166</v>
      </c>
      <c r="F28" s="22" t="s">
        <v>225</v>
      </c>
      <c r="G28" s="22" t="s">
        <v>226</v>
      </c>
      <c r="H28" s="24">
        <v>117240</v>
      </c>
      <c r="I28" s="24">
        <v>117240</v>
      </c>
      <c r="J28" s="24"/>
      <c r="K28" s="24"/>
      <c r="L28" s="24">
        <v>117240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136" t="s">
        <v>70</v>
      </c>
      <c r="B29" s="22" t="s">
        <v>227</v>
      </c>
      <c r="C29" s="22" t="s">
        <v>228</v>
      </c>
      <c r="D29" s="22" t="s">
        <v>220</v>
      </c>
      <c r="E29" s="22" t="s">
        <v>166</v>
      </c>
      <c r="F29" s="22" t="s">
        <v>225</v>
      </c>
      <c r="G29" s="22" t="s">
        <v>226</v>
      </c>
      <c r="H29" s="24">
        <v>401400</v>
      </c>
      <c r="I29" s="24">
        <v>401400</v>
      </c>
      <c r="J29" s="24"/>
      <c r="K29" s="24"/>
      <c r="L29" s="24">
        <v>401400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136" t="s">
        <v>70</v>
      </c>
      <c r="B30" s="22" t="s">
        <v>227</v>
      </c>
      <c r="C30" s="22" t="s">
        <v>228</v>
      </c>
      <c r="D30" s="22" t="s">
        <v>95</v>
      </c>
      <c r="E30" s="22" t="s">
        <v>166</v>
      </c>
      <c r="F30" s="22" t="s">
        <v>225</v>
      </c>
      <c r="G30" s="22" t="s">
        <v>226</v>
      </c>
      <c r="H30" s="24">
        <v>717960</v>
      </c>
      <c r="I30" s="24">
        <v>717960</v>
      </c>
      <c r="J30" s="24"/>
      <c r="K30" s="24"/>
      <c r="L30" s="24">
        <v>717960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136" t="s">
        <v>70</v>
      </c>
      <c r="B31" s="22" t="s">
        <v>229</v>
      </c>
      <c r="C31" s="22" t="s">
        <v>230</v>
      </c>
      <c r="D31" s="22" t="s">
        <v>220</v>
      </c>
      <c r="E31" s="22" t="s">
        <v>166</v>
      </c>
      <c r="F31" s="22" t="s">
        <v>231</v>
      </c>
      <c r="G31" s="22" t="s">
        <v>232</v>
      </c>
      <c r="H31" s="24">
        <v>139116</v>
      </c>
      <c r="I31" s="24">
        <v>139116</v>
      </c>
      <c r="J31" s="24"/>
      <c r="K31" s="24"/>
      <c r="L31" s="24">
        <v>139116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136" t="s">
        <v>70</v>
      </c>
      <c r="B32" s="22" t="s">
        <v>229</v>
      </c>
      <c r="C32" s="22" t="s">
        <v>230</v>
      </c>
      <c r="D32" s="22" t="s">
        <v>95</v>
      </c>
      <c r="E32" s="22" t="s">
        <v>166</v>
      </c>
      <c r="F32" s="22" t="s">
        <v>231</v>
      </c>
      <c r="G32" s="22" t="s">
        <v>232</v>
      </c>
      <c r="H32" s="24">
        <v>163680</v>
      </c>
      <c r="I32" s="24">
        <v>163680</v>
      </c>
      <c r="J32" s="24"/>
      <c r="K32" s="24"/>
      <c r="L32" s="24">
        <v>163680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136" t="s">
        <v>70</v>
      </c>
      <c r="B33" s="22" t="s">
        <v>233</v>
      </c>
      <c r="C33" s="22" t="s">
        <v>234</v>
      </c>
      <c r="D33" s="22" t="s">
        <v>220</v>
      </c>
      <c r="E33" s="22" t="s">
        <v>166</v>
      </c>
      <c r="F33" s="22" t="s">
        <v>231</v>
      </c>
      <c r="G33" s="22" t="s">
        <v>232</v>
      </c>
      <c r="H33" s="24">
        <v>90000</v>
      </c>
      <c r="I33" s="24">
        <v>90000</v>
      </c>
      <c r="J33" s="24"/>
      <c r="K33" s="24"/>
      <c r="L33" s="24">
        <v>90000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136" t="s">
        <v>70</v>
      </c>
      <c r="B34" s="22" t="s">
        <v>233</v>
      </c>
      <c r="C34" s="22" t="s">
        <v>234</v>
      </c>
      <c r="D34" s="22" t="s">
        <v>95</v>
      </c>
      <c r="E34" s="22" t="s">
        <v>166</v>
      </c>
      <c r="F34" s="22" t="s">
        <v>231</v>
      </c>
      <c r="G34" s="22" t="s">
        <v>232</v>
      </c>
      <c r="H34" s="24">
        <v>108000</v>
      </c>
      <c r="I34" s="24">
        <v>108000</v>
      </c>
      <c r="J34" s="24"/>
      <c r="K34" s="24"/>
      <c r="L34" s="24">
        <v>108000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136" t="s">
        <v>70</v>
      </c>
      <c r="B35" s="22" t="s">
        <v>235</v>
      </c>
      <c r="C35" s="22" t="s">
        <v>236</v>
      </c>
      <c r="D35" s="22" t="s">
        <v>220</v>
      </c>
      <c r="E35" s="22" t="s">
        <v>166</v>
      </c>
      <c r="F35" s="22" t="s">
        <v>231</v>
      </c>
      <c r="G35" s="22" t="s">
        <v>232</v>
      </c>
      <c r="H35" s="24">
        <v>65040</v>
      </c>
      <c r="I35" s="24">
        <v>65040</v>
      </c>
      <c r="J35" s="24"/>
      <c r="K35" s="24"/>
      <c r="L35" s="24">
        <v>65040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136" t="s">
        <v>70</v>
      </c>
      <c r="B36" s="22" t="s">
        <v>235</v>
      </c>
      <c r="C36" s="22" t="s">
        <v>236</v>
      </c>
      <c r="D36" s="22" t="s">
        <v>95</v>
      </c>
      <c r="E36" s="22" t="s">
        <v>166</v>
      </c>
      <c r="F36" s="22" t="s">
        <v>231</v>
      </c>
      <c r="G36" s="22" t="s">
        <v>232</v>
      </c>
      <c r="H36" s="24">
        <v>75000</v>
      </c>
      <c r="I36" s="24">
        <v>75000</v>
      </c>
      <c r="J36" s="24"/>
      <c r="K36" s="24"/>
      <c r="L36" s="24">
        <v>75000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136" t="s">
        <v>70</v>
      </c>
      <c r="B37" s="22" t="s">
        <v>237</v>
      </c>
      <c r="C37" s="22" t="s">
        <v>238</v>
      </c>
      <c r="D37" s="22" t="s">
        <v>102</v>
      </c>
      <c r="E37" s="22" t="s">
        <v>175</v>
      </c>
      <c r="F37" s="22" t="s">
        <v>239</v>
      </c>
      <c r="G37" s="22" t="s">
        <v>240</v>
      </c>
      <c r="H37" s="24">
        <v>1292196.48</v>
      </c>
      <c r="I37" s="24">
        <v>1292196.48</v>
      </c>
      <c r="J37" s="24"/>
      <c r="K37" s="24"/>
      <c r="L37" s="24">
        <v>1292196.48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136" t="s">
        <v>70</v>
      </c>
      <c r="B38" s="22" t="s">
        <v>237</v>
      </c>
      <c r="C38" s="22" t="s">
        <v>238</v>
      </c>
      <c r="D38" s="22" t="s">
        <v>241</v>
      </c>
      <c r="E38" s="22" t="s">
        <v>242</v>
      </c>
      <c r="F38" s="22" t="s">
        <v>243</v>
      </c>
      <c r="G38" s="22" t="s">
        <v>244</v>
      </c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136" t="s">
        <v>70</v>
      </c>
      <c r="B39" s="22" t="s">
        <v>237</v>
      </c>
      <c r="C39" s="22" t="s">
        <v>238</v>
      </c>
      <c r="D39" s="22" t="s">
        <v>108</v>
      </c>
      <c r="E39" s="22" t="s">
        <v>179</v>
      </c>
      <c r="F39" s="22" t="s">
        <v>245</v>
      </c>
      <c r="G39" s="22" t="s">
        <v>246</v>
      </c>
      <c r="H39" s="24">
        <v>507877.2</v>
      </c>
      <c r="I39" s="24">
        <v>507877.2</v>
      </c>
      <c r="J39" s="24"/>
      <c r="K39" s="24"/>
      <c r="L39" s="24">
        <v>507877.2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136" t="s">
        <v>70</v>
      </c>
      <c r="B40" s="22" t="s">
        <v>237</v>
      </c>
      <c r="C40" s="22" t="s">
        <v>238</v>
      </c>
      <c r="D40" s="22" t="s">
        <v>109</v>
      </c>
      <c r="E40" s="22" t="s">
        <v>180</v>
      </c>
      <c r="F40" s="22" t="s">
        <v>245</v>
      </c>
      <c r="G40" s="22" t="s">
        <v>246</v>
      </c>
      <c r="H40" s="24">
        <v>65534.99</v>
      </c>
      <c r="I40" s="24">
        <v>65534.99</v>
      </c>
      <c r="J40" s="24"/>
      <c r="K40" s="24"/>
      <c r="L40" s="24">
        <v>65534.99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136" t="s">
        <v>70</v>
      </c>
      <c r="B41" s="22" t="s">
        <v>237</v>
      </c>
      <c r="C41" s="22" t="s">
        <v>238</v>
      </c>
      <c r="D41" s="22" t="s">
        <v>247</v>
      </c>
      <c r="E41" s="22" t="s">
        <v>248</v>
      </c>
      <c r="F41" s="22" t="s">
        <v>249</v>
      </c>
      <c r="G41" s="22" t="s">
        <v>250</v>
      </c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136" t="s">
        <v>70</v>
      </c>
      <c r="B42" s="22" t="s">
        <v>237</v>
      </c>
      <c r="C42" s="22" t="s">
        <v>238</v>
      </c>
      <c r="D42" s="22" t="s">
        <v>88</v>
      </c>
      <c r="E42" s="22" t="s">
        <v>166</v>
      </c>
      <c r="F42" s="22" t="s">
        <v>251</v>
      </c>
      <c r="G42" s="22" t="s">
        <v>252</v>
      </c>
      <c r="H42" s="24">
        <v>570.19</v>
      </c>
      <c r="I42" s="24">
        <v>570.19</v>
      </c>
      <c r="J42" s="24"/>
      <c r="K42" s="24"/>
      <c r="L42" s="24">
        <v>570.19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136" t="s">
        <v>70</v>
      </c>
      <c r="B43" s="22" t="s">
        <v>237</v>
      </c>
      <c r="C43" s="22" t="s">
        <v>238</v>
      </c>
      <c r="D43" s="22" t="s">
        <v>220</v>
      </c>
      <c r="E43" s="22" t="s">
        <v>166</v>
      </c>
      <c r="F43" s="22" t="s">
        <v>251</v>
      </c>
      <c r="G43" s="22" t="s">
        <v>252</v>
      </c>
      <c r="H43" s="24">
        <v>3703.64</v>
      </c>
      <c r="I43" s="24">
        <v>3703.64</v>
      </c>
      <c r="J43" s="24"/>
      <c r="K43" s="24"/>
      <c r="L43" s="24">
        <v>3703.64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136" t="s">
        <v>70</v>
      </c>
      <c r="B44" s="22" t="s">
        <v>237</v>
      </c>
      <c r="C44" s="22" t="s">
        <v>238</v>
      </c>
      <c r="D44" s="22" t="s">
        <v>95</v>
      </c>
      <c r="E44" s="22" t="s">
        <v>166</v>
      </c>
      <c r="F44" s="22" t="s">
        <v>251</v>
      </c>
      <c r="G44" s="22" t="s">
        <v>252</v>
      </c>
      <c r="H44" s="24">
        <v>8970.7</v>
      </c>
      <c r="I44" s="24">
        <v>8970.7</v>
      </c>
      <c r="J44" s="24"/>
      <c r="K44" s="24"/>
      <c r="L44" s="24">
        <v>8970.7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136" t="s">
        <v>70</v>
      </c>
      <c r="B45" s="22" t="s">
        <v>237</v>
      </c>
      <c r="C45" s="22" t="s">
        <v>238</v>
      </c>
      <c r="D45" s="22" t="s">
        <v>110</v>
      </c>
      <c r="E45" s="22" t="s">
        <v>181</v>
      </c>
      <c r="F45" s="22" t="s">
        <v>251</v>
      </c>
      <c r="G45" s="22" t="s">
        <v>252</v>
      </c>
      <c r="H45" s="24">
        <v>28728</v>
      </c>
      <c r="I45" s="24">
        <v>28728</v>
      </c>
      <c r="J45" s="24"/>
      <c r="K45" s="24"/>
      <c r="L45" s="24">
        <v>28728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136" t="s">
        <v>70</v>
      </c>
      <c r="B46" s="22" t="s">
        <v>237</v>
      </c>
      <c r="C46" s="22" t="s">
        <v>238</v>
      </c>
      <c r="D46" s="22" t="s">
        <v>110</v>
      </c>
      <c r="E46" s="22" t="s">
        <v>181</v>
      </c>
      <c r="F46" s="22" t="s">
        <v>251</v>
      </c>
      <c r="G46" s="22" t="s">
        <v>252</v>
      </c>
      <c r="H46" s="24">
        <v>16152.46</v>
      </c>
      <c r="I46" s="24">
        <v>16152.46</v>
      </c>
      <c r="J46" s="24"/>
      <c r="K46" s="24"/>
      <c r="L46" s="24">
        <v>16152.46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136" t="s">
        <v>70</v>
      </c>
      <c r="B47" s="22" t="s">
        <v>253</v>
      </c>
      <c r="C47" s="22" t="s">
        <v>183</v>
      </c>
      <c r="D47" s="22" t="s">
        <v>114</v>
      </c>
      <c r="E47" s="22" t="s">
        <v>183</v>
      </c>
      <c r="F47" s="22" t="s">
        <v>254</v>
      </c>
      <c r="G47" s="22" t="s">
        <v>183</v>
      </c>
      <c r="H47" s="24">
        <v>969147.36</v>
      </c>
      <c r="I47" s="24">
        <v>969147.36</v>
      </c>
      <c r="J47" s="24"/>
      <c r="K47" s="24"/>
      <c r="L47" s="24">
        <v>969147.36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136" t="s">
        <v>70</v>
      </c>
      <c r="B48" s="22" t="s">
        <v>255</v>
      </c>
      <c r="C48" s="22" t="s">
        <v>256</v>
      </c>
      <c r="D48" s="22" t="s">
        <v>88</v>
      </c>
      <c r="E48" s="22" t="s">
        <v>166</v>
      </c>
      <c r="F48" s="22" t="s">
        <v>257</v>
      </c>
      <c r="G48" s="22" t="s">
        <v>258</v>
      </c>
      <c r="H48" s="24">
        <v>14000</v>
      </c>
      <c r="I48" s="24">
        <v>14000</v>
      </c>
      <c r="J48" s="24"/>
      <c r="K48" s="24"/>
      <c r="L48" s="24">
        <v>14000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136" t="s">
        <v>70</v>
      </c>
      <c r="B49" s="22" t="s">
        <v>255</v>
      </c>
      <c r="C49" s="22" t="s">
        <v>256</v>
      </c>
      <c r="D49" s="22" t="s">
        <v>88</v>
      </c>
      <c r="E49" s="22" t="s">
        <v>166</v>
      </c>
      <c r="F49" s="22" t="s">
        <v>259</v>
      </c>
      <c r="G49" s="22" t="s">
        <v>260</v>
      </c>
      <c r="H49" s="24">
        <v>5000</v>
      </c>
      <c r="I49" s="24">
        <v>5000</v>
      </c>
      <c r="J49" s="24"/>
      <c r="K49" s="24"/>
      <c r="L49" s="24">
        <v>5000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136" t="s">
        <v>70</v>
      </c>
      <c r="B50" s="22" t="s">
        <v>255</v>
      </c>
      <c r="C50" s="22" t="s">
        <v>256</v>
      </c>
      <c r="D50" s="22" t="s">
        <v>88</v>
      </c>
      <c r="E50" s="22" t="s">
        <v>166</v>
      </c>
      <c r="F50" s="22" t="s">
        <v>261</v>
      </c>
      <c r="G50" s="22" t="s">
        <v>262</v>
      </c>
      <c r="H50" s="24">
        <v>4000</v>
      </c>
      <c r="I50" s="24">
        <v>4000</v>
      </c>
      <c r="J50" s="24"/>
      <c r="K50" s="24"/>
      <c r="L50" s="24">
        <v>4000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136" t="s">
        <v>70</v>
      </c>
      <c r="B51" s="22" t="s">
        <v>263</v>
      </c>
      <c r="C51" s="22" t="s">
        <v>264</v>
      </c>
      <c r="D51" s="22" t="s">
        <v>88</v>
      </c>
      <c r="E51" s="22" t="s">
        <v>166</v>
      </c>
      <c r="F51" s="22" t="s">
        <v>265</v>
      </c>
      <c r="G51" s="22" t="s">
        <v>191</v>
      </c>
      <c r="H51" s="24">
        <v>1000</v>
      </c>
      <c r="I51" s="24">
        <v>1000</v>
      </c>
      <c r="J51" s="24"/>
      <c r="K51" s="24"/>
      <c r="L51" s="24">
        <v>1000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136" t="s">
        <v>70</v>
      </c>
      <c r="B52" s="22" t="s">
        <v>255</v>
      </c>
      <c r="C52" s="22" t="s">
        <v>256</v>
      </c>
      <c r="D52" s="22" t="s">
        <v>220</v>
      </c>
      <c r="E52" s="22" t="s">
        <v>166</v>
      </c>
      <c r="F52" s="22" t="s">
        <v>257</v>
      </c>
      <c r="G52" s="22" t="s">
        <v>258</v>
      </c>
      <c r="H52" s="24">
        <v>64500</v>
      </c>
      <c r="I52" s="24">
        <v>64500</v>
      </c>
      <c r="J52" s="24"/>
      <c r="K52" s="24"/>
      <c r="L52" s="24">
        <v>64500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136" t="s">
        <v>70</v>
      </c>
      <c r="B53" s="22" t="s">
        <v>255</v>
      </c>
      <c r="C53" s="22" t="s">
        <v>256</v>
      </c>
      <c r="D53" s="22" t="s">
        <v>220</v>
      </c>
      <c r="E53" s="22" t="s">
        <v>166</v>
      </c>
      <c r="F53" s="22" t="s">
        <v>259</v>
      </c>
      <c r="G53" s="22" t="s">
        <v>260</v>
      </c>
      <c r="H53" s="24">
        <v>8000</v>
      </c>
      <c r="I53" s="24">
        <v>8000</v>
      </c>
      <c r="J53" s="24"/>
      <c r="K53" s="24"/>
      <c r="L53" s="24">
        <v>8000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136" t="s">
        <v>70</v>
      </c>
      <c r="B54" s="22" t="s">
        <v>263</v>
      </c>
      <c r="C54" s="22" t="s">
        <v>264</v>
      </c>
      <c r="D54" s="22" t="s">
        <v>220</v>
      </c>
      <c r="E54" s="22" t="s">
        <v>166</v>
      </c>
      <c r="F54" s="22" t="s">
        <v>265</v>
      </c>
      <c r="G54" s="22" t="s">
        <v>191</v>
      </c>
      <c r="H54" s="24">
        <v>4000</v>
      </c>
      <c r="I54" s="24">
        <v>4000</v>
      </c>
      <c r="J54" s="24"/>
      <c r="K54" s="24"/>
      <c r="L54" s="24">
        <v>4000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136" t="s">
        <v>70</v>
      </c>
      <c r="B55" s="22" t="s">
        <v>255</v>
      </c>
      <c r="C55" s="22" t="s">
        <v>256</v>
      </c>
      <c r="D55" s="22" t="s">
        <v>220</v>
      </c>
      <c r="E55" s="22" t="s">
        <v>166</v>
      </c>
      <c r="F55" s="22" t="s">
        <v>261</v>
      </c>
      <c r="G55" s="22" t="s">
        <v>262</v>
      </c>
      <c r="H55" s="24">
        <v>12500</v>
      </c>
      <c r="I55" s="24">
        <v>12500</v>
      </c>
      <c r="J55" s="24"/>
      <c r="K55" s="24"/>
      <c r="L55" s="24">
        <v>12500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136" t="s">
        <v>70</v>
      </c>
      <c r="B56" s="22" t="s">
        <v>255</v>
      </c>
      <c r="C56" s="22" t="s">
        <v>256</v>
      </c>
      <c r="D56" s="22" t="s">
        <v>220</v>
      </c>
      <c r="E56" s="22" t="s">
        <v>166</v>
      </c>
      <c r="F56" s="22" t="s">
        <v>266</v>
      </c>
      <c r="G56" s="22" t="s">
        <v>267</v>
      </c>
      <c r="H56" s="24">
        <v>15000</v>
      </c>
      <c r="I56" s="24">
        <v>15000</v>
      </c>
      <c r="J56" s="24"/>
      <c r="K56" s="24"/>
      <c r="L56" s="24">
        <v>15000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136" t="s">
        <v>70</v>
      </c>
      <c r="B57" s="22" t="s">
        <v>255</v>
      </c>
      <c r="C57" s="22" t="s">
        <v>256</v>
      </c>
      <c r="D57" s="22" t="s">
        <v>95</v>
      </c>
      <c r="E57" s="22" t="s">
        <v>166</v>
      </c>
      <c r="F57" s="22" t="s">
        <v>257</v>
      </c>
      <c r="G57" s="22" t="s">
        <v>258</v>
      </c>
      <c r="H57" s="24">
        <v>108300</v>
      </c>
      <c r="I57" s="24">
        <v>108300</v>
      </c>
      <c r="J57" s="24"/>
      <c r="K57" s="24"/>
      <c r="L57" s="24">
        <v>108300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136" t="s">
        <v>70</v>
      </c>
      <c r="B58" s="22" t="s">
        <v>255</v>
      </c>
      <c r="C58" s="22" t="s">
        <v>256</v>
      </c>
      <c r="D58" s="22" t="s">
        <v>95</v>
      </c>
      <c r="E58" s="22" t="s">
        <v>166</v>
      </c>
      <c r="F58" s="22" t="s">
        <v>268</v>
      </c>
      <c r="G58" s="22" t="s">
        <v>269</v>
      </c>
      <c r="H58" s="24">
        <v>8000</v>
      </c>
      <c r="I58" s="24">
        <v>8000</v>
      </c>
      <c r="J58" s="24"/>
      <c r="K58" s="24"/>
      <c r="L58" s="24">
        <v>8000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136" t="s">
        <v>70</v>
      </c>
      <c r="B59" s="22" t="s">
        <v>255</v>
      </c>
      <c r="C59" s="22" t="s">
        <v>256</v>
      </c>
      <c r="D59" s="22" t="s">
        <v>95</v>
      </c>
      <c r="E59" s="22" t="s">
        <v>166</v>
      </c>
      <c r="F59" s="22" t="s">
        <v>266</v>
      </c>
      <c r="G59" s="22" t="s">
        <v>267</v>
      </c>
      <c r="H59" s="24">
        <v>6000</v>
      </c>
      <c r="I59" s="24">
        <v>6000</v>
      </c>
      <c r="J59" s="24"/>
      <c r="K59" s="24"/>
      <c r="L59" s="24">
        <v>6000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136" t="s">
        <v>70</v>
      </c>
      <c r="B60" s="22" t="s">
        <v>255</v>
      </c>
      <c r="C60" s="22" t="s">
        <v>256</v>
      </c>
      <c r="D60" s="22" t="s">
        <v>95</v>
      </c>
      <c r="E60" s="22" t="s">
        <v>166</v>
      </c>
      <c r="F60" s="22" t="s">
        <v>259</v>
      </c>
      <c r="G60" s="22" t="s">
        <v>260</v>
      </c>
      <c r="H60" s="24">
        <v>8000</v>
      </c>
      <c r="I60" s="24">
        <v>8000</v>
      </c>
      <c r="J60" s="24"/>
      <c r="K60" s="24"/>
      <c r="L60" s="24">
        <v>8000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136" t="s">
        <v>70</v>
      </c>
      <c r="B61" s="22" t="s">
        <v>255</v>
      </c>
      <c r="C61" s="22" t="s">
        <v>256</v>
      </c>
      <c r="D61" s="22" t="s">
        <v>95</v>
      </c>
      <c r="E61" s="22" t="s">
        <v>166</v>
      </c>
      <c r="F61" s="22" t="s">
        <v>261</v>
      </c>
      <c r="G61" s="22" t="s">
        <v>262</v>
      </c>
      <c r="H61" s="24">
        <v>9000</v>
      </c>
      <c r="I61" s="24">
        <v>9000</v>
      </c>
      <c r="J61" s="24"/>
      <c r="K61" s="24"/>
      <c r="L61" s="24">
        <v>9000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136" t="s">
        <v>70</v>
      </c>
      <c r="B62" s="22" t="s">
        <v>263</v>
      </c>
      <c r="C62" s="22" t="s">
        <v>264</v>
      </c>
      <c r="D62" s="22" t="s">
        <v>95</v>
      </c>
      <c r="E62" s="22" t="s">
        <v>166</v>
      </c>
      <c r="F62" s="22" t="s">
        <v>265</v>
      </c>
      <c r="G62" s="22" t="s">
        <v>191</v>
      </c>
      <c r="H62" s="24">
        <v>32700</v>
      </c>
      <c r="I62" s="24">
        <v>32700</v>
      </c>
      <c r="J62" s="24"/>
      <c r="K62" s="24"/>
      <c r="L62" s="24">
        <v>32700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136" t="s">
        <v>70</v>
      </c>
      <c r="B63" s="22" t="s">
        <v>255</v>
      </c>
      <c r="C63" s="22" t="s">
        <v>256</v>
      </c>
      <c r="D63" s="22" t="s">
        <v>96</v>
      </c>
      <c r="E63" s="22" t="s">
        <v>167</v>
      </c>
      <c r="F63" s="22" t="s">
        <v>257</v>
      </c>
      <c r="G63" s="22" t="s">
        <v>258</v>
      </c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136" t="s">
        <v>70</v>
      </c>
      <c r="B64" s="22" t="s">
        <v>270</v>
      </c>
      <c r="C64" s="22" t="s">
        <v>271</v>
      </c>
      <c r="D64" s="22" t="s">
        <v>88</v>
      </c>
      <c r="E64" s="22" t="s">
        <v>166</v>
      </c>
      <c r="F64" s="22" t="s">
        <v>272</v>
      </c>
      <c r="G64" s="22" t="s">
        <v>271</v>
      </c>
      <c r="H64" s="24">
        <v>11608.56</v>
      </c>
      <c r="I64" s="24">
        <v>11608.56</v>
      </c>
      <c r="J64" s="24"/>
      <c r="K64" s="24"/>
      <c r="L64" s="24">
        <v>11608.56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136" t="s">
        <v>70</v>
      </c>
      <c r="B65" s="22" t="s">
        <v>270</v>
      </c>
      <c r="C65" s="22" t="s">
        <v>271</v>
      </c>
      <c r="D65" s="22" t="s">
        <v>220</v>
      </c>
      <c r="E65" s="22" t="s">
        <v>166</v>
      </c>
      <c r="F65" s="22" t="s">
        <v>272</v>
      </c>
      <c r="G65" s="22" t="s">
        <v>271</v>
      </c>
      <c r="H65" s="24">
        <v>47068.8</v>
      </c>
      <c r="I65" s="24">
        <v>47068.8</v>
      </c>
      <c r="J65" s="24"/>
      <c r="K65" s="24"/>
      <c r="L65" s="24">
        <v>47068.8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136" t="s">
        <v>70</v>
      </c>
      <c r="B66" s="22" t="s">
        <v>270</v>
      </c>
      <c r="C66" s="22" t="s">
        <v>271</v>
      </c>
      <c r="D66" s="22" t="s">
        <v>95</v>
      </c>
      <c r="E66" s="22" t="s">
        <v>166</v>
      </c>
      <c r="F66" s="22" t="s">
        <v>272</v>
      </c>
      <c r="G66" s="22" t="s">
        <v>271</v>
      </c>
      <c r="H66" s="24">
        <v>78115.2</v>
      </c>
      <c r="I66" s="24">
        <v>78115.2</v>
      </c>
      <c r="J66" s="24"/>
      <c r="K66" s="24"/>
      <c r="L66" s="24">
        <v>78115.2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136" t="s">
        <v>70</v>
      </c>
      <c r="B67" s="22" t="s">
        <v>270</v>
      </c>
      <c r="C67" s="22" t="s">
        <v>271</v>
      </c>
      <c r="D67" s="22" t="s">
        <v>96</v>
      </c>
      <c r="E67" s="22" t="s">
        <v>167</v>
      </c>
      <c r="F67" s="22" t="s">
        <v>272</v>
      </c>
      <c r="G67" s="22" t="s">
        <v>271</v>
      </c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136" t="s">
        <v>70</v>
      </c>
      <c r="B68" s="22" t="s">
        <v>273</v>
      </c>
      <c r="C68" s="22" t="s">
        <v>274</v>
      </c>
      <c r="D68" s="22" t="s">
        <v>88</v>
      </c>
      <c r="E68" s="22" t="s">
        <v>166</v>
      </c>
      <c r="F68" s="22" t="s">
        <v>275</v>
      </c>
      <c r="G68" s="22" t="s">
        <v>274</v>
      </c>
      <c r="H68" s="24">
        <v>20000</v>
      </c>
      <c r="I68" s="24">
        <v>20000</v>
      </c>
      <c r="J68" s="24"/>
      <c r="K68" s="24"/>
      <c r="L68" s="24">
        <v>20000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136" t="s">
        <v>70</v>
      </c>
      <c r="B69" s="22" t="s">
        <v>273</v>
      </c>
      <c r="C69" s="22" t="s">
        <v>274</v>
      </c>
      <c r="D69" s="22" t="s">
        <v>220</v>
      </c>
      <c r="E69" s="22" t="s">
        <v>166</v>
      </c>
      <c r="F69" s="22" t="s">
        <v>275</v>
      </c>
      <c r="G69" s="22" t="s">
        <v>274</v>
      </c>
      <c r="H69" s="24">
        <v>80000</v>
      </c>
      <c r="I69" s="24">
        <v>80000</v>
      </c>
      <c r="J69" s="24"/>
      <c r="K69" s="24"/>
      <c r="L69" s="24">
        <v>80000</v>
      </c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136" t="s">
        <v>70</v>
      </c>
      <c r="B70" s="22" t="s">
        <v>273</v>
      </c>
      <c r="C70" s="22" t="s">
        <v>274</v>
      </c>
      <c r="D70" s="22" t="s">
        <v>95</v>
      </c>
      <c r="E70" s="22" t="s">
        <v>166</v>
      </c>
      <c r="F70" s="22" t="s">
        <v>275</v>
      </c>
      <c r="G70" s="22" t="s">
        <v>274</v>
      </c>
      <c r="H70" s="24">
        <v>120000</v>
      </c>
      <c r="I70" s="24">
        <v>120000</v>
      </c>
      <c r="J70" s="24"/>
      <c r="K70" s="24"/>
      <c r="L70" s="24">
        <v>120000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136" t="s">
        <v>70</v>
      </c>
      <c r="B71" s="22" t="s">
        <v>276</v>
      </c>
      <c r="C71" s="22" t="s">
        <v>277</v>
      </c>
      <c r="D71" s="22" t="s">
        <v>88</v>
      </c>
      <c r="E71" s="22" t="s">
        <v>166</v>
      </c>
      <c r="F71" s="22" t="s">
        <v>278</v>
      </c>
      <c r="G71" s="22" t="s">
        <v>279</v>
      </c>
      <c r="H71" s="24">
        <v>58200</v>
      </c>
      <c r="I71" s="24">
        <v>58200</v>
      </c>
      <c r="J71" s="24"/>
      <c r="K71" s="24"/>
      <c r="L71" s="24">
        <v>58200</v>
      </c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136" t="s">
        <v>70</v>
      </c>
      <c r="B72" s="22" t="s">
        <v>276</v>
      </c>
      <c r="C72" s="22" t="s">
        <v>277</v>
      </c>
      <c r="D72" s="22" t="s">
        <v>220</v>
      </c>
      <c r="E72" s="22" t="s">
        <v>166</v>
      </c>
      <c r="F72" s="22" t="s">
        <v>278</v>
      </c>
      <c r="G72" s="22" t="s">
        <v>279</v>
      </c>
      <c r="H72" s="24">
        <v>187800</v>
      </c>
      <c r="I72" s="24">
        <v>187800</v>
      </c>
      <c r="J72" s="24"/>
      <c r="K72" s="24"/>
      <c r="L72" s="24">
        <v>187800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136" t="s">
        <v>70</v>
      </c>
      <c r="B73" s="22" t="s">
        <v>276</v>
      </c>
      <c r="C73" s="22" t="s">
        <v>277</v>
      </c>
      <c r="D73" s="22" t="s">
        <v>95</v>
      </c>
      <c r="E73" s="22" t="s">
        <v>166</v>
      </c>
      <c r="F73" s="22" t="s">
        <v>278</v>
      </c>
      <c r="G73" s="22" t="s">
        <v>279</v>
      </c>
      <c r="H73" s="24">
        <v>329400</v>
      </c>
      <c r="I73" s="24">
        <v>329400</v>
      </c>
      <c r="J73" s="24"/>
      <c r="K73" s="24"/>
      <c r="L73" s="24">
        <v>329400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136" t="s">
        <v>70</v>
      </c>
      <c r="B74" s="22" t="s">
        <v>280</v>
      </c>
      <c r="C74" s="22" t="s">
        <v>281</v>
      </c>
      <c r="D74" s="22" t="s">
        <v>95</v>
      </c>
      <c r="E74" s="22" t="s">
        <v>166</v>
      </c>
      <c r="F74" s="22" t="s">
        <v>282</v>
      </c>
      <c r="G74" s="22" t="s">
        <v>283</v>
      </c>
      <c r="H74" s="24">
        <v>117424.18</v>
      </c>
      <c r="I74" s="24">
        <v>117424.18</v>
      </c>
      <c r="J74" s="24"/>
      <c r="K74" s="24"/>
      <c r="L74" s="24">
        <v>117424.18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136" t="s">
        <v>70</v>
      </c>
      <c r="B75" s="22" t="s">
        <v>284</v>
      </c>
      <c r="C75" s="22" t="s">
        <v>285</v>
      </c>
      <c r="D75" s="22" t="s">
        <v>101</v>
      </c>
      <c r="E75" s="22" t="s">
        <v>174</v>
      </c>
      <c r="F75" s="22" t="s">
        <v>286</v>
      </c>
      <c r="G75" s="22" t="s">
        <v>287</v>
      </c>
      <c r="H75" s="24">
        <v>1101681.6</v>
      </c>
      <c r="I75" s="24">
        <v>1101681.6</v>
      </c>
      <c r="J75" s="24"/>
      <c r="K75" s="24"/>
      <c r="L75" s="24">
        <v>1101681.6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136" t="s">
        <v>70</v>
      </c>
      <c r="B76" s="22" t="s">
        <v>288</v>
      </c>
      <c r="C76" s="22" t="s">
        <v>289</v>
      </c>
      <c r="D76" s="22" t="s">
        <v>93</v>
      </c>
      <c r="E76" s="22" t="s">
        <v>170</v>
      </c>
      <c r="F76" s="22" t="s">
        <v>290</v>
      </c>
      <c r="G76" s="22" t="s">
        <v>291</v>
      </c>
      <c r="H76" s="24">
        <v>1703832.48</v>
      </c>
      <c r="I76" s="24">
        <v>1703832.48</v>
      </c>
      <c r="J76" s="24"/>
      <c r="K76" s="24"/>
      <c r="L76" s="24">
        <v>1703832.48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136" t="s">
        <v>70</v>
      </c>
      <c r="B77" s="22" t="s">
        <v>292</v>
      </c>
      <c r="C77" s="22" t="s">
        <v>293</v>
      </c>
      <c r="D77" s="22" t="s">
        <v>220</v>
      </c>
      <c r="E77" s="22" t="s">
        <v>166</v>
      </c>
      <c r="F77" s="22" t="s">
        <v>290</v>
      </c>
      <c r="G77" s="22" t="s">
        <v>291</v>
      </c>
      <c r="H77" s="24">
        <v>22200</v>
      </c>
      <c r="I77" s="24">
        <v>22200</v>
      </c>
      <c r="J77" s="24"/>
      <c r="K77" s="24"/>
      <c r="L77" s="24">
        <v>22200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136" t="s">
        <v>70</v>
      </c>
      <c r="B78" s="22" t="s">
        <v>294</v>
      </c>
      <c r="C78" s="22" t="s">
        <v>295</v>
      </c>
      <c r="D78" s="22" t="s">
        <v>220</v>
      </c>
      <c r="E78" s="22" t="s">
        <v>166</v>
      </c>
      <c r="F78" s="22" t="s">
        <v>290</v>
      </c>
      <c r="G78" s="22" t="s">
        <v>291</v>
      </c>
      <c r="H78" s="24">
        <v>1800</v>
      </c>
      <c r="I78" s="24">
        <v>1800</v>
      </c>
      <c r="J78" s="24"/>
      <c r="K78" s="24"/>
      <c r="L78" s="24">
        <v>1800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136" t="s">
        <v>70</v>
      </c>
      <c r="B79" s="22" t="s">
        <v>296</v>
      </c>
      <c r="C79" s="22" t="s">
        <v>297</v>
      </c>
      <c r="D79" s="22" t="s">
        <v>95</v>
      </c>
      <c r="E79" s="22" t="s">
        <v>166</v>
      </c>
      <c r="F79" s="22" t="s">
        <v>290</v>
      </c>
      <c r="G79" s="22" t="s">
        <v>291</v>
      </c>
      <c r="H79" s="24">
        <v>489120</v>
      </c>
      <c r="I79" s="24">
        <v>489120</v>
      </c>
      <c r="J79" s="24"/>
      <c r="K79" s="24"/>
      <c r="L79" s="24">
        <v>489120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136" t="s">
        <v>70</v>
      </c>
      <c r="B80" s="22" t="s">
        <v>298</v>
      </c>
      <c r="C80" s="22" t="s">
        <v>299</v>
      </c>
      <c r="D80" s="22" t="s">
        <v>220</v>
      </c>
      <c r="E80" s="22" t="s">
        <v>166</v>
      </c>
      <c r="F80" s="22" t="s">
        <v>290</v>
      </c>
      <c r="G80" s="22" t="s">
        <v>291</v>
      </c>
      <c r="H80" s="24">
        <v>2544</v>
      </c>
      <c r="I80" s="24">
        <v>2544</v>
      </c>
      <c r="J80" s="24"/>
      <c r="K80" s="24"/>
      <c r="L80" s="24">
        <v>2544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136" t="s">
        <v>70</v>
      </c>
      <c r="B81" s="22" t="s">
        <v>300</v>
      </c>
      <c r="C81" s="22" t="s">
        <v>301</v>
      </c>
      <c r="D81" s="22" t="s">
        <v>104</v>
      </c>
      <c r="E81" s="22" t="s">
        <v>177</v>
      </c>
      <c r="F81" s="22" t="s">
        <v>290</v>
      </c>
      <c r="G81" s="22" t="s">
        <v>291</v>
      </c>
      <c r="H81" s="24">
        <v>52653</v>
      </c>
      <c r="I81" s="24">
        <v>52653</v>
      </c>
      <c r="J81" s="24"/>
      <c r="K81" s="24"/>
      <c r="L81" s="24">
        <v>52653</v>
      </c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136" t="s">
        <v>70</v>
      </c>
      <c r="B82" s="22" t="s">
        <v>237</v>
      </c>
      <c r="C82" s="22" t="s">
        <v>238</v>
      </c>
      <c r="D82" s="22" t="s">
        <v>108</v>
      </c>
      <c r="E82" s="22" t="s">
        <v>179</v>
      </c>
      <c r="F82" s="22" t="s">
        <v>302</v>
      </c>
      <c r="G82" s="22" t="s">
        <v>303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36" t="s">
        <v>118</v>
      </c>
      <c r="B83" s="140"/>
      <c r="C83" s="140"/>
      <c r="D83" s="140"/>
      <c r="E83" s="140"/>
      <c r="F83" s="140"/>
      <c r="G83" s="141"/>
      <c r="H83" s="24">
        <v>16869499.84</v>
      </c>
      <c r="I83" s="24">
        <v>16869499.84</v>
      </c>
      <c r="J83" s="24"/>
      <c r="K83" s="24"/>
      <c r="L83" s="24">
        <v>16869499.84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</sheetData>
  <mergeCells count="30">
    <mergeCell ref="A3:W3"/>
    <mergeCell ref="A4:G4"/>
    <mergeCell ref="H5:W5"/>
    <mergeCell ref="I6:M6"/>
    <mergeCell ref="N6:P6"/>
    <mergeCell ref="R6:W6"/>
    <mergeCell ref="A83:G83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59"/>
  <sheetViews>
    <sheetView showZeros="0" workbookViewId="0">
      <pane ySplit="1" topLeftCell="A35" activePane="bottomLeft" state="frozen"/>
      <selection/>
      <selection pane="bottomLeft" activeCell="B17" sqref="B17"/>
    </sheetView>
  </sheetViews>
  <sheetFormatPr defaultColWidth="9.13333333333333" defaultRowHeight="14.25" customHeight="1"/>
  <cols>
    <col min="1" max="1" width="12.4190476190476" customWidth="1"/>
    <col min="2" max="2" width="30.447619047619" customWidth="1"/>
    <col min="3" max="3" width="32.8571428571429" customWidth="1"/>
    <col min="4" max="4" width="23.8571428571429" customWidth="1"/>
    <col min="5" max="5" width="11.1333333333333" customWidth="1"/>
    <col min="6" max="6" width="17.7047619047619" customWidth="1"/>
    <col min="7" max="7" width="9.85714285714286" customWidth="1"/>
    <col min="8" max="8" width="17.7047619047619" customWidth="1"/>
    <col min="9" max="21" width="19.1333333333333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304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"单位名称："&amp;"中国共产党耿马傣族佤族自治县委员会办公室"</f>
        <v>单位名称：中国共产党耿马傣族佤族自治县委员会办公室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186</v>
      </c>
    </row>
    <row r="5" ht="18.75" customHeight="1" spans="1:23">
      <c r="A5" s="11" t="s">
        <v>305</v>
      </c>
      <c r="B5" s="12" t="s">
        <v>200</v>
      </c>
      <c r="C5" s="11" t="s">
        <v>201</v>
      </c>
      <c r="D5" s="11" t="s">
        <v>306</v>
      </c>
      <c r="E5" s="12" t="s">
        <v>202</v>
      </c>
      <c r="F5" s="12" t="s">
        <v>203</v>
      </c>
      <c r="G5" s="12" t="s">
        <v>307</v>
      </c>
      <c r="H5" s="12" t="s">
        <v>308</v>
      </c>
      <c r="I5" s="32" t="s">
        <v>55</v>
      </c>
      <c r="J5" s="13" t="s">
        <v>309</v>
      </c>
      <c r="K5" s="14"/>
      <c r="L5" s="14"/>
      <c r="M5" s="15"/>
      <c r="N5" s="13" t="s">
        <v>208</v>
      </c>
      <c r="O5" s="14"/>
      <c r="P5" s="15"/>
      <c r="Q5" s="12" t="s">
        <v>61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5" t="s">
        <v>58</v>
      </c>
      <c r="K6" s="126"/>
      <c r="L6" s="12" t="s">
        <v>59</v>
      </c>
      <c r="M6" s="12" t="s">
        <v>60</v>
      </c>
      <c r="N6" s="12" t="s">
        <v>58</v>
      </c>
      <c r="O6" s="12" t="s">
        <v>59</v>
      </c>
      <c r="P6" s="12" t="s">
        <v>60</v>
      </c>
      <c r="Q6" s="17"/>
      <c r="R6" s="12" t="s">
        <v>57</v>
      </c>
      <c r="S6" s="11" t="s">
        <v>64</v>
      </c>
      <c r="T6" s="11" t="s">
        <v>214</v>
      </c>
      <c r="U6" s="11" t="s">
        <v>66</v>
      </c>
      <c r="V6" s="11" t="s">
        <v>67</v>
      </c>
      <c r="W6" s="11" t="s">
        <v>68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7" t="s">
        <v>57</v>
      </c>
      <c r="K7" s="95"/>
      <c r="L7" s="33"/>
      <c r="M7" s="33"/>
      <c r="N7" s="33"/>
      <c r="O7" s="33"/>
      <c r="P7" s="33"/>
      <c r="Q7" s="33"/>
      <c r="R7" s="33"/>
      <c r="S7" s="128"/>
      <c r="T7" s="128"/>
      <c r="U7" s="128"/>
      <c r="V7" s="128"/>
      <c r="W7" s="128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57</v>
      </c>
      <c r="K8" s="47" t="s">
        <v>310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3">
        <v>1</v>
      </c>
      <c r="B9" s="123">
        <v>2</v>
      </c>
      <c r="C9" s="123">
        <v>3</v>
      </c>
      <c r="D9" s="123">
        <v>4</v>
      </c>
      <c r="E9" s="123">
        <v>5</v>
      </c>
      <c r="F9" s="123">
        <v>6</v>
      </c>
      <c r="G9" s="123">
        <v>7</v>
      </c>
      <c r="H9" s="123">
        <v>8</v>
      </c>
      <c r="I9" s="123">
        <v>9</v>
      </c>
      <c r="J9" s="123">
        <v>10</v>
      </c>
      <c r="K9" s="123">
        <v>11</v>
      </c>
      <c r="L9" s="123">
        <v>12</v>
      </c>
      <c r="M9" s="123">
        <v>13</v>
      </c>
      <c r="N9" s="123">
        <v>14</v>
      </c>
      <c r="O9" s="123">
        <v>15</v>
      </c>
      <c r="P9" s="123">
        <v>16</v>
      </c>
      <c r="Q9" s="123">
        <v>17</v>
      </c>
      <c r="R9" s="123">
        <v>18</v>
      </c>
      <c r="S9" s="123">
        <v>19</v>
      </c>
      <c r="T9" s="123">
        <v>20</v>
      </c>
      <c r="U9" s="123">
        <v>21</v>
      </c>
      <c r="V9" s="123">
        <v>22</v>
      </c>
      <c r="W9" s="123">
        <v>23</v>
      </c>
    </row>
    <row r="10" ht="18.75" customHeight="1" spans="1:23">
      <c r="A10" s="22"/>
      <c r="B10" s="22"/>
      <c r="C10" s="22" t="s">
        <v>311</v>
      </c>
      <c r="D10" s="22"/>
      <c r="E10" s="22"/>
      <c r="F10" s="22"/>
      <c r="G10" s="22"/>
      <c r="H10" s="22"/>
      <c r="I10" s="24">
        <v>73500</v>
      </c>
      <c r="J10" s="24">
        <v>73500</v>
      </c>
      <c r="K10" s="24">
        <v>73500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4" t="s">
        <v>312</v>
      </c>
      <c r="B11" s="124" t="s">
        <v>313</v>
      </c>
      <c r="C11" s="22" t="s">
        <v>311</v>
      </c>
      <c r="D11" s="124" t="s">
        <v>70</v>
      </c>
      <c r="E11" s="124" t="s">
        <v>90</v>
      </c>
      <c r="F11" s="124" t="s">
        <v>168</v>
      </c>
      <c r="G11" s="124" t="s">
        <v>290</v>
      </c>
      <c r="H11" s="124" t="s">
        <v>291</v>
      </c>
      <c r="I11" s="24">
        <v>1400</v>
      </c>
      <c r="J11" s="24">
        <v>1400</v>
      </c>
      <c r="K11" s="24">
        <v>1400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24" t="s">
        <v>312</v>
      </c>
      <c r="B12" s="124" t="s">
        <v>313</v>
      </c>
      <c r="C12" s="22" t="s">
        <v>311</v>
      </c>
      <c r="D12" s="124" t="s">
        <v>70</v>
      </c>
      <c r="E12" s="124" t="s">
        <v>93</v>
      </c>
      <c r="F12" s="124" t="s">
        <v>170</v>
      </c>
      <c r="G12" s="124" t="s">
        <v>290</v>
      </c>
      <c r="H12" s="124" t="s">
        <v>291</v>
      </c>
      <c r="I12" s="24">
        <v>6000</v>
      </c>
      <c r="J12" s="24">
        <v>6000</v>
      </c>
      <c r="K12" s="24">
        <v>6000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4" t="s">
        <v>312</v>
      </c>
      <c r="B13" s="124" t="s">
        <v>313</v>
      </c>
      <c r="C13" s="22" t="s">
        <v>311</v>
      </c>
      <c r="D13" s="124" t="s">
        <v>70</v>
      </c>
      <c r="E13" s="124" t="s">
        <v>93</v>
      </c>
      <c r="F13" s="124" t="s">
        <v>170</v>
      </c>
      <c r="G13" s="124" t="s">
        <v>290</v>
      </c>
      <c r="H13" s="124" t="s">
        <v>291</v>
      </c>
      <c r="I13" s="24">
        <v>54000</v>
      </c>
      <c r="J13" s="24">
        <v>54000</v>
      </c>
      <c r="K13" s="24">
        <v>54000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4" t="s">
        <v>72</v>
      </c>
      <c r="B14" s="124" t="s">
        <v>313</v>
      </c>
      <c r="C14" s="22" t="s">
        <v>311</v>
      </c>
      <c r="D14" s="124" t="s">
        <v>70</v>
      </c>
      <c r="E14" s="124" t="s">
        <v>93</v>
      </c>
      <c r="F14" s="124" t="s">
        <v>170</v>
      </c>
      <c r="G14" s="124" t="s">
        <v>290</v>
      </c>
      <c r="H14" s="124" t="s">
        <v>291</v>
      </c>
      <c r="I14" s="24">
        <v>4500</v>
      </c>
      <c r="J14" s="24">
        <v>4500</v>
      </c>
      <c r="K14" s="24">
        <v>4500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4" t="s">
        <v>312</v>
      </c>
      <c r="B15" s="124" t="s">
        <v>313</v>
      </c>
      <c r="C15" s="22" t="s">
        <v>311</v>
      </c>
      <c r="D15" s="124" t="s">
        <v>70</v>
      </c>
      <c r="E15" s="124" t="s">
        <v>97</v>
      </c>
      <c r="F15" s="124" t="s">
        <v>172</v>
      </c>
      <c r="G15" s="124" t="s">
        <v>257</v>
      </c>
      <c r="H15" s="124" t="s">
        <v>258</v>
      </c>
      <c r="I15" s="24">
        <v>2000</v>
      </c>
      <c r="J15" s="24">
        <v>2000</v>
      </c>
      <c r="K15" s="24">
        <v>2000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4" t="s">
        <v>312</v>
      </c>
      <c r="B16" s="124" t="s">
        <v>313</v>
      </c>
      <c r="C16" s="22" t="s">
        <v>311</v>
      </c>
      <c r="D16" s="124" t="s">
        <v>70</v>
      </c>
      <c r="E16" s="124" t="s">
        <v>97</v>
      </c>
      <c r="F16" s="124" t="s">
        <v>172</v>
      </c>
      <c r="G16" s="124" t="s">
        <v>290</v>
      </c>
      <c r="H16" s="124" t="s">
        <v>291</v>
      </c>
      <c r="I16" s="24">
        <v>5600</v>
      </c>
      <c r="J16" s="24">
        <v>5600</v>
      </c>
      <c r="K16" s="24">
        <v>5600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26"/>
      <c r="B17" s="26"/>
      <c r="C17" s="22" t="s">
        <v>314</v>
      </c>
      <c r="D17" s="26"/>
      <c r="E17" s="26"/>
      <c r="F17" s="26"/>
      <c r="G17" s="26"/>
      <c r="H17" s="26"/>
      <c r="I17" s="24">
        <v>271000</v>
      </c>
      <c r="J17" s="24">
        <v>271000</v>
      </c>
      <c r="K17" s="24">
        <v>271000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4" t="s">
        <v>312</v>
      </c>
      <c r="B18" s="124" t="s">
        <v>315</v>
      </c>
      <c r="C18" s="22" t="s">
        <v>314</v>
      </c>
      <c r="D18" s="124" t="s">
        <v>70</v>
      </c>
      <c r="E18" s="124" t="s">
        <v>92</v>
      </c>
      <c r="F18" s="124" t="s">
        <v>167</v>
      </c>
      <c r="G18" s="124" t="s">
        <v>257</v>
      </c>
      <c r="H18" s="124" t="s">
        <v>258</v>
      </c>
      <c r="I18" s="24">
        <v>271000</v>
      </c>
      <c r="J18" s="24">
        <v>271000</v>
      </c>
      <c r="K18" s="24">
        <v>271000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26"/>
      <c r="B19" s="26"/>
      <c r="C19" s="22" t="s">
        <v>316</v>
      </c>
      <c r="D19" s="26"/>
      <c r="E19" s="26"/>
      <c r="F19" s="26"/>
      <c r="G19" s="26"/>
      <c r="H19" s="26"/>
      <c r="I19" s="24">
        <v>30000</v>
      </c>
      <c r="J19" s="24">
        <v>30000</v>
      </c>
      <c r="K19" s="24">
        <v>30000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4" t="s">
        <v>312</v>
      </c>
      <c r="B20" s="124" t="s">
        <v>317</v>
      </c>
      <c r="C20" s="22" t="s">
        <v>316</v>
      </c>
      <c r="D20" s="124" t="s">
        <v>70</v>
      </c>
      <c r="E20" s="124" t="s">
        <v>96</v>
      </c>
      <c r="F20" s="124" t="s">
        <v>167</v>
      </c>
      <c r="G20" s="124" t="s">
        <v>257</v>
      </c>
      <c r="H20" s="124" t="s">
        <v>258</v>
      </c>
      <c r="I20" s="24">
        <v>30000</v>
      </c>
      <c r="J20" s="24">
        <v>30000</v>
      </c>
      <c r="K20" s="24">
        <v>30000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26"/>
      <c r="B21" s="26"/>
      <c r="C21" s="22" t="s">
        <v>318</v>
      </c>
      <c r="D21" s="26"/>
      <c r="E21" s="26"/>
      <c r="F21" s="26"/>
      <c r="G21" s="26"/>
      <c r="H21" s="26"/>
      <c r="I21" s="24">
        <v>50000</v>
      </c>
      <c r="J21" s="24">
        <v>50000</v>
      </c>
      <c r="K21" s="24">
        <v>50000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4" t="s">
        <v>312</v>
      </c>
      <c r="B22" s="124" t="s">
        <v>319</v>
      </c>
      <c r="C22" s="22" t="s">
        <v>318</v>
      </c>
      <c r="D22" s="124" t="s">
        <v>70</v>
      </c>
      <c r="E22" s="124" t="s">
        <v>96</v>
      </c>
      <c r="F22" s="124" t="s">
        <v>167</v>
      </c>
      <c r="G22" s="124" t="s">
        <v>257</v>
      </c>
      <c r="H22" s="124" t="s">
        <v>258</v>
      </c>
      <c r="I22" s="24">
        <v>50000</v>
      </c>
      <c r="J22" s="24">
        <v>50000</v>
      </c>
      <c r="K22" s="24">
        <v>50000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26"/>
      <c r="B23" s="26"/>
      <c r="C23" s="22" t="s">
        <v>320</v>
      </c>
      <c r="D23" s="26"/>
      <c r="E23" s="26"/>
      <c r="F23" s="26"/>
      <c r="G23" s="26"/>
      <c r="H23" s="26"/>
      <c r="I23" s="24">
        <v>20000</v>
      </c>
      <c r="J23" s="24">
        <v>20000</v>
      </c>
      <c r="K23" s="24">
        <v>20000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24" t="s">
        <v>312</v>
      </c>
      <c r="B24" s="124" t="s">
        <v>321</v>
      </c>
      <c r="C24" s="22" t="s">
        <v>320</v>
      </c>
      <c r="D24" s="124" t="s">
        <v>70</v>
      </c>
      <c r="E24" s="124" t="s">
        <v>89</v>
      </c>
      <c r="F24" s="124" t="s">
        <v>167</v>
      </c>
      <c r="G24" s="124" t="s">
        <v>257</v>
      </c>
      <c r="H24" s="124" t="s">
        <v>258</v>
      </c>
      <c r="I24" s="24">
        <v>20000</v>
      </c>
      <c r="J24" s="24">
        <v>20000</v>
      </c>
      <c r="K24" s="24">
        <v>20000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26"/>
      <c r="B25" s="26"/>
      <c r="C25" s="22" t="s">
        <v>322</v>
      </c>
      <c r="D25" s="26"/>
      <c r="E25" s="26"/>
      <c r="F25" s="26"/>
      <c r="G25" s="26"/>
      <c r="H25" s="26"/>
      <c r="I25" s="24">
        <v>11800</v>
      </c>
      <c r="J25" s="24">
        <v>11800</v>
      </c>
      <c r="K25" s="24">
        <v>11800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24" t="s">
        <v>312</v>
      </c>
      <c r="B26" s="124" t="s">
        <v>323</v>
      </c>
      <c r="C26" s="22" t="s">
        <v>322</v>
      </c>
      <c r="D26" s="124" t="s">
        <v>70</v>
      </c>
      <c r="E26" s="124" t="s">
        <v>89</v>
      </c>
      <c r="F26" s="124" t="s">
        <v>167</v>
      </c>
      <c r="G26" s="124" t="s">
        <v>324</v>
      </c>
      <c r="H26" s="124" t="s">
        <v>325</v>
      </c>
      <c r="I26" s="24">
        <v>11800</v>
      </c>
      <c r="J26" s="24">
        <v>11800</v>
      </c>
      <c r="K26" s="24">
        <v>11800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26"/>
      <c r="B27" s="26"/>
      <c r="C27" s="22" t="s">
        <v>326</v>
      </c>
      <c r="D27" s="26"/>
      <c r="E27" s="26"/>
      <c r="F27" s="26"/>
      <c r="G27" s="26"/>
      <c r="H27" s="26"/>
      <c r="I27" s="24">
        <v>20000</v>
      </c>
      <c r="J27" s="24">
        <v>20000</v>
      </c>
      <c r="K27" s="24">
        <v>20000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4" t="s">
        <v>312</v>
      </c>
      <c r="B28" s="124" t="s">
        <v>327</v>
      </c>
      <c r="C28" s="22" t="s">
        <v>326</v>
      </c>
      <c r="D28" s="124" t="s">
        <v>70</v>
      </c>
      <c r="E28" s="124" t="s">
        <v>92</v>
      </c>
      <c r="F28" s="124" t="s">
        <v>167</v>
      </c>
      <c r="G28" s="124" t="s">
        <v>257</v>
      </c>
      <c r="H28" s="124" t="s">
        <v>258</v>
      </c>
      <c r="I28" s="24">
        <v>20000</v>
      </c>
      <c r="J28" s="24">
        <v>20000</v>
      </c>
      <c r="K28" s="24">
        <v>20000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26"/>
      <c r="B29" s="26"/>
      <c r="C29" s="22" t="s">
        <v>328</v>
      </c>
      <c r="D29" s="26"/>
      <c r="E29" s="26"/>
      <c r="F29" s="26"/>
      <c r="G29" s="26"/>
      <c r="H29" s="26"/>
      <c r="I29" s="24">
        <v>10000</v>
      </c>
      <c r="J29" s="24">
        <v>10000</v>
      </c>
      <c r="K29" s="24">
        <v>10000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24" t="s">
        <v>329</v>
      </c>
      <c r="B30" s="124" t="s">
        <v>330</v>
      </c>
      <c r="C30" s="22" t="s">
        <v>328</v>
      </c>
      <c r="D30" s="124" t="s">
        <v>70</v>
      </c>
      <c r="E30" s="124" t="s">
        <v>96</v>
      </c>
      <c r="F30" s="124" t="s">
        <v>167</v>
      </c>
      <c r="G30" s="124" t="s">
        <v>257</v>
      </c>
      <c r="H30" s="124" t="s">
        <v>258</v>
      </c>
      <c r="I30" s="24">
        <v>10000</v>
      </c>
      <c r="J30" s="24">
        <v>10000</v>
      </c>
      <c r="K30" s="24">
        <v>10000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26"/>
      <c r="B31" s="26"/>
      <c r="C31" s="22" t="s">
        <v>331</v>
      </c>
      <c r="D31" s="26"/>
      <c r="E31" s="26"/>
      <c r="F31" s="26"/>
      <c r="G31" s="26"/>
      <c r="H31" s="26"/>
      <c r="I31" s="24">
        <v>30000</v>
      </c>
      <c r="J31" s="24">
        <v>30000</v>
      </c>
      <c r="K31" s="24">
        <v>30000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4" t="s">
        <v>329</v>
      </c>
      <c r="B32" s="124" t="s">
        <v>332</v>
      </c>
      <c r="C32" s="22" t="s">
        <v>331</v>
      </c>
      <c r="D32" s="124" t="s">
        <v>70</v>
      </c>
      <c r="E32" s="124" t="s">
        <v>96</v>
      </c>
      <c r="F32" s="124" t="s">
        <v>167</v>
      </c>
      <c r="G32" s="124" t="s">
        <v>257</v>
      </c>
      <c r="H32" s="124" t="s">
        <v>258</v>
      </c>
      <c r="I32" s="24">
        <v>30000</v>
      </c>
      <c r="J32" s="24">
        <v>30000</v>
      </c>
      <c r="K32" s="24">
        <v>30000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6"/>
      <c r="B33" s="26"/>
      <c r="C33" s="22" t="s">
        <v>333</v>
      </c>
      <c r="D33" s="26"/>
      <c r="E33" s="26"/>
      <c r="F33" s="26"/>
      <c r="G33" s="26"/>
      <c r="H33" s="26"/>
      <c r="I33" s="24">
        <v>10000</v>
      </c>
      <c r="J33" s="24">
        <v>10000</v>
      </c>
      <c r="K33" s="24">
        <v>10000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4" t="s">
        <v>329</v>
      </c>
      <c r="B34" s="124" t="s">
        <v>334</v>
      </c>
      <c r="C34" s="22" t="s">
        <v>333</v>
      </c>
      <c r="D34" s="124" t="s">
        <v>70</v>
      </c>
      <c r="E34" s="124" t="s">
        <v>92</v>
      </c>
      <c r="F34" s="124" t="s">
        <v>167</v>
      </c>
      <c r="G34" s="124" t="s">
        <v>257</v>
      </c>
      <c r="H34" s="124" t="s">
        <v>258</v>
      </c>
      <c r="I34" s="24">
        <v>10000</v>
      </c>
      <c r="J34" s="24">
        <v>10000</v>
      </c>
      <c r="K34" s="24">
        <v>10000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26"/>
      <c r="B35" s="26"/>
      <c r="C35" s="22" t="s">
        <v>335</v>
      </c>
      <c r="D35" s="26"/>
      <c r="E35" s="26"/>
      <c r="F35" s="26"/>
      <c r="G35" s="26"/>
      <c r="H35" s="26"/>
      <c r="I35" s="24">
        <v>2800000</v>
      </c>
      <c r="J35" s="24">
        <v>2800000</v>
      </c>
      <c r="K35" s="24">
        <v>2800000</v>
      </c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24" t="s">
        <v>329</v>
      </c>
      <c r="B36" s="124" t="s">
        <v>336</v>
      </c>
      <c r="C36" s="22" t="s">
        <v>335</v>
      </c>
      <c r="D36" s="124" t="s">
        <v>70</v>
      </c>
      <c r="E36" s="124" t="s">
        <v>96</v>
      </c>
      <c r="F36" s="124" t="s">
        <v>167</v>
      </c>
      <c r="G36" s="124" t="s">
        <v>257</v>
      </c>
      <c r="H36" s="124" t="s">
        <v>258</v>
      </c>
      <c r="I36" s="24">
        <v>1982690.4</v>
      </c>
      <c r="J36" s="24">
        <v>1982690.4</v>
      </c>
      <c r="K36" s="24">
        <v>1982690.4</v>
      </c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24" t="s">
        <v>329</v>
      </c>
      <c r="B37" s="124" t="s">
        <v>336</v>
      </c>
      <c r="C37" s="22" t="s">
        <v>335</v>
      </c>
      <c r="D37" s="124" t="s">
        <v>70</v>
      </c>
      <c r="E37" s="124" t="s">
        <v>96</v>
      </c>
      <c r="F37" s="124" t="s">
        <v>167</v>
      </c>
      <c r="G37" s="124" t="s">
        <v>275</v>
      </c>
      <c r="H37" s="124" t="s">
        <v>274</v>
      </c>
      <c r="I37" s="24">
        <v>300000</v>
      </c>
      <c r="J37" s="24">
        <v>300000</v>
      </c>
      <c r="K37" s="24">
        <v>300000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24" t="s">
        <v>329</v>
      </c>
      <c r="B38" s="124" t="s">
        <v>336</v>
      </c>
      <c r="C38" s="22" t="s">
        <v>335</v>
      </c>
      <c r="D38" s="124" t="s">
        <v>70</v>
      </c>
      <c r="E38" s="124" t="s">
        <v>96</v>
      </c>
      <c r="F38" s="124" t="s">
        <v>167</v>
      </c>
      <c r="G38" s="124" t="s">
        <v>290</v>
      </c>
      <c r="H38" s="124" t="s">
        <v>291</v>
      </c>
      <c r="I38" s="24">
        <v>517309.6</v>
      </c>
      <c r="J38" s="24">
        <v>517309.6</v>
      </c>
      <c r="K38" s="24">
        <v>517309.6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26"/>
      <c r="B39" s="26"/>
      <c r="C39" s="22" t="s">
        <v>337</v>
      </c>
      <c r="D39" s="26"/>
      <c r="E39" s="26"/>
      <c r="F39" s="26"/>
      <c r="G39" s="26"/>
      <c r="H39" s="26"/>
      <c r="I39" s="24">
        <v>80000</v>
      </c>
      <c r="J39" s="24">
        <v>80000</v>
      </c>
      <c r="K39" s="24">
        <v>80000</v>
      </c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24" t="s">
        <v>312</v>
      </c>
      <c r="B40" s="124" t="s">
        <v>338</v>
      </c>
      <c r="C40" s="22" t="s">
        <v>337</v>
      </c>
      <c r="D40" s="124" t="s">
        <v>70</v>
      </c>
      <c r="E40" s="124" t="s">
        <v>96</v>
      </c>
      <c r="F40" s="124" t="s">
        <v>167</v>
      </c>
      <c r="G40" s="124" t="s">
        <v>257</v>
      </c>
      <c r="H40" s="124" t="s">
        <v>258</v>
      </c>
      <c r="I40" s="24">
        <v>80000</v>
      </c>
      <c r="J40" s="24">
        <v>80000</v>
      </c>
      <c r="K40" s="24">
        <v>80000</v>
      </c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26"/>
      <c r="B41" s="26"/>
      <c r="C41" s="22" t="s">
        <v>339</v>
      </c>
      <c r="D41" s="26"/>
      <c r="E41" s="26"/>
      <c r="F41" s="26"/>
      <c r="G41" s="26"/>
      <c r="H41" s="26"/>
      <c r="I41" s="24">
        <v>35000</v>
      </c>
      <c r="J41" s="24">
        <v>35000</v>
      </c>
      <c r="K41" s="24">
        <v>35000</v>
      </c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24" t="s">
        <v>329</v>
      </c>
      <c r="B42" s="124" t="s">
        <v>340</v>
      </c>
      <c r="C42" s="22" t="s">
        <v>339</v>
      </c>
      <c r="D42" s="124" t="s">
        <v>70</v>
      </c>
      <c r="E42" s="124" t="s">
        <v>96</v>
      </c>
      <c r="F42" s="124" t="s">
        <v>167</v>
      </c>
      <c r="G42" s="124" t="s">
        <v>257</v>
      </c>
      <c r="H42" s="124" t="s">
        <v>258</v>
      </c>
      <c r="I42" s="24">
        <v>35000</v>
      </c>
      <c r="J42" s="24">
        <v>35000</v>
      </c>
      <c r="K42" s="24">
        <v>35000</v>
      </c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26"/>
      <c r="B43" s="26"/>
      <c r="C43" s="22" t="s">
        <v>341</v>
      </c>
      <c r="D43" s="26"/>
      <c r="E43" s="26"/>
      <c r="F43" s="26"/>
      <c r="G43" s="26"/>
      <c r="H43" s="26"/>
      <c r="I43" s="24">
        <v>30000</v>
      </c>
      <c r="J43" s="24">
        <v>30000</v>
      </c>
      <c r="K43" s="24">
        <v>30000</v>
      </c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24" t="s">
        <v>329</v>
      </c>
      <c r="B44" s="124" t="s">
        <v>342</v>
      </c>
      <c r="C44" s="22" t="s">
        <v>341</v>
      </c>
      <c r="D44" s="124" t="s">
        <v>70</v>
      </c>
      <c r="E44" s="124" t="s">
        <v>92</v>
      </c>
      <c r="F44" s="124" t="s">
        <v>167</v>
      </c>
      <c r="G44" s="124" t="s">
        <v>257</v>
      </c>
      <c r="H44" s="124" t="s">
        <v>258</v>
      </c>
      <c r="I44" s="24">
        <v>30000</v>
      </c>
      <c r="J44" s="24">
        <v>30000</v>
      </c>
      <c r="K44" s="24">
        <v>30000</v>
      </c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26"/>
      <c r="B45" s="26"/>
      <c r="C45" s="22" t="s">
        <v>343</v>
      </c>
      <c r="D45" s="26"/>
      <c r="E45" s="26"/>
      <c r="F45" s="26"/>
      <c r="G45" s="26"/>
      <c r="H45" s="26"/>
      <c r="I45" s="24">
        <v>20000</v>
      </c>
      <c r="J45" s="24">
        <v>20000</v>
      </c>
      <c r="K45" s="24">
        <v>20000</v>
      </c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24" t="s">
        <v>312</v>
      </c>
      <c r="B46" s="124" t="s">
        <v>344</v>
      </c>
      <c r="C46" s="22" t="s">
        <v>343</v>
      </c>
      <c r="D46" s="124" t="s">
        <v>70</v>
      </c>
      <c r="E46" s="124" t="s">
        <v>92</v>
      </c>
      <c r="F46" s="124" t="s">
        <v>167</v>
      </c>
      <c r="G46" s="124" t="s">
        <v>257</v>
      </c>
      <c r="H46" s="124" t="s">
        <v>258</v>
      </c>
      <c r="I46" s="24">
        <v>20000</v>
      </c>
      <c r="J46" s="24">
        <v>20000</v>
      </c>
      <c r="K46" s="24">
        <v>20000</v>
      </c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26"/>
      <c r="B47" s="26"/>
      <c r="C47" s="22" t="s">
        <v>345</v>
      </c>
      <c r="D47" s="26"/>
      <c r="E47" s="26"/>
      <c r="F47" s="26"/>
      <c r="G47" s="26"/>
      <c r="H47" s="26"/>
      <c r="I47" s="24">
        <v>30000</v>
      </c>
      <c r="J47" s="24">
        <v>30000</v>
      </c>
      <c r="K47" s="24">
        <v>30000</v>
      </c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124" t="s">
        <v>329</v>
      </c>
      <c r="B48" s="124" t="s">
        <v>346</v>
      </c>
      <c r="C48" s="22" t="s">
        <v>345</v>
      </c>
      <c r="D48" s="124" t="s">
        <v>70</v>
      </c>
      <c r="E48" s="124" t="s">
        <v>92</v>
      </c>
      <c r="F48" s="124" t="s">
        <v>167</v>
      </c>
      <c r="G48" s="124" t="s">
        <v>324</v>
      </c>
      <c r="H48" s="124" t="s">
        <v>325</v>
      </c>
      <c r="I48" s="24">
        <v>30000</v>
      </c>
      <c r="J48" s="24">
        <v>30000</v>
      </c>
      <c r="K48" s="24">
        <v>30000</v>
      </c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18.75" customHeight="1" spans="1:23">
      <c r="A49" s="26"/>
      <c r="B49" s="26"/>
      <c r="C49" s="22" t="s">
        <v>347</v>
      </c>
      <c r="D49" s="26"/>
      <c r="E49" s="26"/>
      <c r="F49" s="26"/>
      <c r="G49" s="26"/>
      <c r="H49" s="26"/>
      <c r="I49" s="24">
        <v>30000</v>
      </c>
      <c r="J49" s="24">
        <v>30000</v>
      </c>
      <c r="K49" s="24">
        <v>30000</v>
      </c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18.75" customHeight="1" spans="1:23">
      <c r="A50" s="124" t="s">
        <v>312</v>
      </c>
      <c r="B50" s="124" t="s">
        <v>348</v>
      </c>
      <c r="C50" s="22" t="s">
        <v>347</v>
      </c>
      <c r="D50" s="124" t="s">
        <v>70</v>
      </c>
      <c r="E50" s="124" t="s">
        <v>92</v>
      </c>
      <c r="F50" s="124" t="s">
        <v>167</v>
      </c>
      <c r="G50" s="124" t="s">
        <v>257</v>
      </c>
      <c r="H50" s="124" t="s">
        <v>258</v>
      </c>
      <c r="I50" s="24">
        <v>30000</v>
      </c>
      <c r="J50" s="24">
        <v>30000</v>
      </c>
      <c r="K50" s="24">
        <v>30000</v>
      </c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18.75" customHeight="1" spans="1:23">
      <c r="A51" s="26"/>
      <c r="B51" s="26"/>
      <c r="C51" s="22" t="s">
        <v>349</v>
      </c>
      <c r="D51" s="26"/>
      <c r="E51" s="26"/>
      <c r="F51" s="26"/>
      <c r="G51" s="26"/>
      <c r="H51" s="26"/>
      <c r="I51" s="24">
        <v>10000</v>
      </c>
      <c r="J51" s="24">
        <v>10000</v>
      </c>
      <c r="K51" s="24">
        <v>10000</v>
      </c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124" t="s">
        <v>329</v>
      </c>
      <c r="B52" s="124" t="s">
        <v>350</v>
      </c>
      <c r="C52" s="22" t="s">
        <v>349</v>
      </c>
      <c r="D52" s="124" t="s">
        <v>70</v>
      </c>
      <c r="E52" s="124" t="s">
        <v>92</v>
      </c>
      <c r="F52" s="124" t="s">
        <v>167</v>
      </c>
      <c r="G52" s="124" t="s">
        <v>257</v>
      </c>
      <c r="H52" s="124" t="s">
        <v>258</v>
      </c>
      <c r="I52" s="24">
        <v>10000</v>
      </c>
      <c r="J52" s="24">
        <v>10000</v>
      </c>
      <c r="K52" s="24">
        <v>10000</v>
      </c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26"/>
      <c r="B53" s="26"/>
      <c r="C53" s="22" t="s">
        <v>351</v>
      </c>
      <c r="D53" s="26"/>
      <c r="E53" s="26"/>
      <c r="F53" s="26"/>
      <c r="G53" s="26"/>
      <c r="H53" s="26"/>
      <c r="I53" s="24">
        <v>10000</v>
      </c>
      <c r="J53" s="24">
        <v>10000</v>
      </c>
      <c r="K53" s="24">
        <v>10000</v>
      </c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18.75" customHeight="1" spans="1:23">
      <c r="A54" s="124" t="s">
        <v>312</v>
      </c>
      <c r="B54" s="124" t="s">
        <v>352</v>
      </c>
      <c r="C54" s="22" t="s">
        <v>351</v>
      </c>
      <c r="D54" s="124" t="s">
        <v>70</v>
      </c>
      <c r="E54" s="124" t="s">
        <v>92</v>
      </c>
      <c r="F54" s="124" t="s">
        <v>167</v>
      </c>
      <c r="G54" s="124" t="s">
        <v>257</v>
      </c>
      <c r="H54" s="124" t="s">
        <v>258</v>
      </c>
      <c r="I54" s="24">
        <v>10000</v>
      </c>
      <c r="J54" s="24">
        <v>10000</v>
      </c>
      <c r="K54" s="24">
        <v>10000</v>
      </c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18.75" customHeight="1" spans="1:23">
      <c r="A55" s="26"/>
      <c r="B55" s="26"/>
      <c r="C55" s="22" t="s">
        <v>353</v>
      </c>
      <c r="D55" s="26"/>
      <c r="E55" s="26"/>
      <c r="F55" s="26"/>
      <c r="G55" s="26"/>
      <c r="H55" s="26"/>
      <c r="I55" s="24">
        <v>60000</v>
      </c>
      <c r="J55" s="24">
        <v>60000</v>
      </c>
      <c r="K55" s="24">
        <v>60000</v>
      </c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18.75" customHeight="1" spans="1:23">
      <c r="A56" s="124" t="s">
        <v>329</v>
      </c>
      <c r="B56" s="124" t="s">
        <v>354</v>
      </c>
      <c r="C56" s="22" t="s">
        <v>353</v>
      </c>
      <c r="D56" s="124" t="s">
        <v>70</v>
      </c>
      <c r="E56" s="124" t="s">
        <v>96</v>
      </c>
      <c r="F56" s="124" t="s">
        <v>167</v>
      </c>
      <c r="G56" s="124" t="s">
        <v>324</v>
      </c>
      <c r="H56" s="124" t="s">
        <v>325</v>
      </c>
      <c r="I56" s="24">
        <v>60000</v>
      </c>
      <c r="J56" s="24">
        <v>60000</v>
      </c>
      <c r="K56" s="24">
        <v>60000</v>
      </c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18.75" customHeight="1" spans="1:23">
      <c r="A57" s="26"/>
      <c r="B57" s="26"/>
      <c r="C57" s="22" t="s">
        <v>355</v>
      </c>
      <c r="D57" s="26"/>
      <c r="E57" s="26"/>
      <c r="F57" s="26"/>
      <c r="G57" s="26"/>
      <c r="H57" s="26"/>
      <c r="I57" s="24"/>
      <c r="J57" s="24"/>
      <c r="K57" s="24"/>
      <c r="L57" s="24">
        <v>3236500.4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18.75" customHeight="1" spans="1:23">
      <c r="A58" s="124" t="s">
        <v>312</v>
      </c>
      <c r="B58" s="124" t="s">
        <v>356</v>
      </c>
      <c r="C58" s="22" t="s">
        <v>355</v>
      </c>
      <c r="D58" s="124" t="s">
        <v>70</v>
      </c>
      <c r="E58" s="124" t="s">
        <v>117</v>
      </c>
      <c r="F58" s="124" t="s">
        <v>357</v>
      </c>
      <c r="G58" s="124" t="s">
        <v>358</v>
      </c>
      <c r="H58" s="124" t="s">
        <v>359</v>
      </c>
      <c r="I58" s="24"/>
      <c r="J58" s="24"/>
      <c r="K58" s="24"/>
      <c r="L58" s="24">
        <v>3236500.4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18.75" customHeight="1" spans="1:23">
      <c r="A59" s="36" t="s">
        <v>118</v>
      </c>
      <c r="B59" s="37"/>
      <c r="C59" s="37"/>
      <c r="D59" s="37"/>
      <c r="E59" s="37"/>
      <c r="F59" s="37"/>
      <c r="G59" s="37"/>
      <c r="H59" s="38"/>
      <c r="I59" s="24">
        <v>3631300</v>
      </c>
      <c r="J59" s="24">
        <v>3631300</v>
      </c>
      <c r="K59" s="24">
        <v>3631300</v>
      </c>
      <c r="L59" s="24">
        <v>3236500.4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</sheetData>
  <mergeCells count="28">
    <mergeCell ref="A3:W3"/>
    <mergeCell ref="A4:H4"/>
    <mergeCell ref="J5:M5"/>
    <mergeCell ref="N5:P5"/>
    <mergeCell ref="R5:W5"/>
    <mergeCell ref="A59:H5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88888888888889" right="0.388888888888889" top="0.579166666666667" bottom="0.579166666666667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96"/>
  <sheetViews>
    <sheetView showZeros="0" workbookViewId="0">
      <pane ySplit="1" topLeftCell="A74" activePane="bottomLeft" state="frozen"/>
      <selection/>
      <selection pane="bottomLeft" activeCell="B16" sqref="B16:B18"/>
    </sheetView>
  </sheetViews>
  <sheetFormatPr defaultColWidth="9.13333333333333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360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"单位名称："&amp;"中国共产党耿马傣族佤族自治县委员会办公室"</f>
        <v>单位名称：中国共产党耿马傣族佤族自治县委员会办公室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361</v>
      </c>
      <c r="B5" s="47" t="s">
        <v>362</v>
      </c>
      <c r="C5" s="47" t="s">
        <v>363</v>
      </c>
      <c r="D5" s="47" t="s">
        <v>364</v>
      </c>
      <c r="E5" s="47" t="s">
        <v>365</v>
      </c>
      <c r="F5" s="54" t="s">
        <v>366</v>
      </c>
      <c r="G5" s="47" t="s">
        <v>367</v>
      </c>
      <c r="H5" s="54" t="s">
        <v>368</v>
      </c>
      <c r="I5" s="54" t="s">
        <v>369</v>
      </c>
      <c r="J5" s="47" t="s">
        <v>370</v>
      </c>
    </row>
    <row r="6" ht="18.75" customHeight="1" spans="1:10">
      <c r="A6" s="120">
        <v>1</v>
      </c>
      <c r="B6" s="120">
        <v>2</v>
      </c>
      <c r="C6" s="120">
        <v>3</v>
      </c>
      <c r="D6" s="120">
        <v>4</v>
      </c>
      <c r="E6" s="120">
        <v>5</v>
      </c>
      <c r="F6" s="120">
        <v>6</v>
      </c>
      <c r="G6" s="120">
        <v>7</v>
      </c>
      <c r="H6" s="120">
        <v>8</v>
      </c>
      <c r="I6" s="120">
        <v>9</v>
      </c>
      <c r="J6" s="120">
        <v>10</v>
      </c>
    </row>
    <row r="7" ht="18.75" customHeight="1" spans="1:10">
      <c r="A7" s="35" t="s">
        <v>70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21" t="s">
        <v>70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22" t="s">
        <v>331</v>
      </c>
      <c r="B9" s="22" t="s">
        <v>371</v>
      </c>
      <c r="C9" s="22" t="s">
        <v>372</v>
      </c>
      <c r="D9" s="22" t="s">
        <v>373</v>
      </c>
      <c r="E9" s="35" t="s">
        <v>374</v>
      </c>
      <c r="F9" s="22" t="s">
        <v>375</v>
      </c>
      <c r="G9" s="35" t="s">
        <v>159</v>
      </c>
      <c r="H9" s="22" t="s">
        <v>376</v>
      </c>
      <c r="I9" s="22" t="s">
        <v>377</v>
      </c>
      <c r="J9" s="35" t="s">
        <v>378</v>
      </c>
    </row>
    <row r="10" ht="18.75" customHeight="1" spans="1:10">
      <c r="A10" s="222" t="s">
        <v>331</v>
      </c>
      <c r="B10" s="22" t="s">
        <v>371</v>
      </c>
      <c r="C10" s="22" t="s">
        <v>372</v>
      </c>
      <c r="D10" s="22" t="s">
        <v>379</v>
      </c>
      <c r="E10" s="35" t="s">
        <v>380</v>
      </c>
      <c r="F10" s="22" t="s">
        <v>375</v>
      </c>
      <c r="G10" s="35" t="s">
        <v>381</v>
      </c>
      <c r="H10" s="22" t="s">
        <v>382</v>
      </c>
      <c r="I10" s="22" t="s">
        <v>377</v>
      </c>
      <c r="J10" s="35" t="s">
        <v>383</v>
      </c>
    </row>
    <row r="11" ht="18.75" customHeight="1" spans="1:10">
      <c r="A11" s="222" t="s">
        <v>331</v>
      </c>
      <c r="B11" s="22" t="s">
        <v>371</v>
      </c>
      <c r="C11" s="22" t="s">
        <v>384</v>
      </c>
      <c r="D11" s="22" t="s">
        <v>385</v>
      </c>
      <c r="E11" s="35" t="s">
        <v>386</v>
      </c>
      <c r="F11" s="22" t="s">
        <v>375</v>
      </c>
      <c r="G11" s="35" t="s">
        <v>387</v>
      </c>
      <c r="H11" s="22" t="s">
        <v>382</v>
      </c>
      <c r="I11" s="22" t="s">
        <v>377</v>
      </c>
      <c r="J11" s="35" t="s">
        <v>388</v>
      </c>
    </row>
    <row r="12" ht="18.75" customHeight="1" spans="1:10">
      <c r="A12" s="222" t="s">
        <v>331</v>
      </c>
      <c r="B12" s="22" t="s">
        <v>371</v>
      </c>
      <c r="C12" s="22" t="s">
        <v>389</v>
      </c>
      <c r="D12" s="22" t="s">
        <v>390</v>
      </c>
      <c r="E12" s="35" t="s">
        <v>391</v>
      </c>
      <c r="F12" s="22" t="s">
        <v>375</v>
      </c>
      <c r="G12" s="35" t="s">
        <v>381</v>
      </c>
      <c r="H12" s="22" t="s">
        <v>382</v>
      </c>
      <c r="I12" s="22" t="s">
        <v>377</v>
      </c>
      <c r="J12" s="35" t="s">
        <v>392</v>
      </c>
    </row>
    <row r="13" ht="18.75" customHeight="1" spans="1:10">
      <c r="A13" s="222" t="s">
        <v>311</v>
      </c>
      <c r="B13" s="22" t="s">
        <v>393</v>
      </c>
      <c r="C13" s="22" t="s">
        <v>372</v>
      </c>
      <c r="D13" s="22" t="s">
        <v>394</v>
      </c>
      <c r="E13" s="35" t="s">
        <v>395</v>
      </c>
      <c r="F13" s="22" t="s">
        <v>375</v>
      </c>
      <c r="G13" s="35" t="s">
        <v>381</v>
      </c>
      <c r="H13" s="22" t="s">
        <v>382</v>
      </c>
      <c r="I13" s="22" t="s">
        <v>377</v>
      </c>
      <c r="J13" s="35" t="s">
        <v>393</v>
      </c>
    </row>
    <row r="14" ht="18.75" customHeight="1" spans="1:10">
      <c r="A14" s="122"/>
      <c r="B14" s="22" t="s">
        <v>393</v>
      </c>
      <c r="C14" s="22" t="s">
        <v>384</v>
      </c>
      <c r="D14" s="22" t="s">
        <v>385</v>
      </c>
      <c r="E14" s="35" t="s">
        <v>396</v>
      </c>
      <c r="F14" s="22" t="s">
        <v>375</v>
      </c>
      <c r="G14" s="35" t="s">
        <v>381</v>
      </c>
      <c r="H14" s="22" t="s">
        <v>382</v>
      </c>
      <c r="I14" s="22" t="s">
        <v>377</v>
      </c>
      <c r="J14" s="35" t="s">
        <v>393</v>
      </c>
    </row>
    <row r="15" ht="18.75" customHeight="1" spans="1:10">
      <c r="A15" s="222" t="s">
        <v>311</v>
      </c>
      <c r="B15" s="22" t="s">
        <v>393</v>
      </c>
      <c r="C15" s="22" t="s">
        <v>389</v>
      </c>
      <c r="D15" s="22" t="s">
        <v>390</v>
      </c>
      <c r="E15" s="35" t="s">
        <v>397</v>
      </c>
      <c r="F15" s="22" t="s">
        <v>375</v>
      </c>
      <c r="G15" s="35" t="s">
        <v>381</v>
      </c>
      <c r="H15" s="22" t="s">
        <v>382</v>
      </c>
      <c r="I15" s="22" t="s">
        <v>377</v>
      </c>
      <c r="J15" s="35" t="s">
        <v>393</v>
      </c>
    </row>
    <row r="16" ht="18.75" customHeight="1" spans="1:10">
      <c r="A16" s="222" t="s">
        <v>314</v>
      </c>
      <c r="B16" s="22" t="s">
        <v>398</v>
      </c>
      <c r="C16" s="22" t="s">
        <v>372</v>
      </c>
      <c r="D16" s="22" t="s">
        <v>394</v>
      </c>
      <c r="E16" s="35" t="s">
        <v>399</v>
      </c>
      <c r="F16" s="22" t="s">
        <v>375</v>
      </c>
      <c r="G16" s="35" t="s">
        <v>381</v>
      </c>
      <c r="H16" s="22" t="s">
        <v>382</v>
      </c>
      <c r="I16" s="22" t="s">
        <v>377</v>
      </c>
      <c r="J16" s="35" t="s">
        <v>400</v>
      </c>
    </row>
    <row r="17" ht="18.75" customHeight="1" spans="1:10">
      <c r="A17" s="222" t="s">
        <v>314</v>
      </c>
      <c r="B17" s="22" t="s">
        <v>398</v>
      </c>
      <c r="C17" s="22" t="s">
        <v>384</v>
      </c>
      <c r="D17" s="22" t="s">
        <v>385</v>
      </c>
      <c r="E17" s="35" t="s">
        <v>401</v>
      </c>
      <c r="F17" s="22" t="s">
        <v>375</v>
      </c>
      <c r="G17" s="35" t="s">
        <v>381</v>
      </c>
      <c r="H17" s="22" t="s">
        <v>382</v>
      </c>
      <c r="I17" s="22" t="s">
        <v>377</v>
      </c>
      <c r="J17" s="35" t="s">
        <v>400</v>
      </c>
    </row>
    <row r="18" ht="18.75" customHeight="1" spans="1:10">
      <c r="A18" s="222" t="s">
        <v>314</v>
      </c>
      <c r="B18" s="22" t="s">
        <v>398</v>
      </c>
      <c r="C18" s="22" t="s">
        <v>389</v>
      </c>
      <c r="D18" s="22" t="s">
        <v>390</v>
      </c>
      <c r="E18" s="35" t="s">
        <v>397</v>
      </c>
      <c r="F18" s="22" t="s">
        <v>375</v>
      </c>
      <c r="G18" s="35" t="s">
        <v>381</v>
      </c>
      <c r="H18" s="22" t="s">
        <v>382</v>
      </c>
      <c r="I18" s="22" t="s">
        <v>377</v>
      </c>
      <c r="J18" s="35" t="s">
        <v>400</v>
      </c>
    </row>
    <row r="19" ht="18.75" customHeight="1" spans="1:10">
      <c r="A19" s="222" t="s">
        <v>345</v>
      </c>
      <c r="B19" s="22" t="s">
        <v>402</v>
      </c>
      <c r="C19" s="22" t="s">
        <v>372</v>
      </c>
      <c r="D19" s="22" t="s">
        <v>373</v>
      </c>
      <c r="E19" s="35" t="s">
        <v>403</v>
      </c>
      <c r="F19" s="22" t="s">
        <v>404</v>
      </c>
      <c r="G19" s="35" t="s">
        <v>159</v>
      </c>
      <c r="H19" s="22" t="s">
        <v>376</v>
      </c>
      <c r="I19" s="22" t="s">
        <v>377</v>
      </c>
      <c r="J19" s="35" t="s">
        <v>402</v>
      </c>
    </row>
    <row r="20" ht="18.75" customHeight="1" spans="1:10">
      <c r="A20" s="222" t="s">
        <v>345</v>
      </c>
      <c r="B20" s="22" t="s">
        <v>402</v>
      </c>
      <c r="C20" s="22" t="s">
        <v>372</v>
      </c>
      <c r="D20" s="22" t="s">
        <v>394</v>
      </c>
      <c r="E20" s="35" t="s">
        <v>405</v>
      </c>
      <c r="F20" s="22" t="s">
        <v>404</v>
      </c>
      <c r="G20" s="35" t="s">
        <v>406</v>
      </c>
      <c r="H20" s="22" t="s">
        <v>407</v>
      </c>
      <c r="I20" s="22" t="s">
        <v>408</v>
      </c>
      <c r="J20" s="35" t="s">
        <v>402</v>
      </c>
    </row>
    <row r="21" ht="18.75" customHeight="1" spans="1:10">
      <c r="A21" s="222" t="s">
        <v>345</v>
      </c>
      <c r="B21" s="22" t="s">
        <v>402</v>
      </c>
      <c r="C21" s="22" t="s">
        <v>384</v>
      </c>
      <c r="D21" s="22" t="s">
        <v>409</v>
      </c>
      <c r="E21" s="35" t="s">
        <v>410</v>
      </c>
      <c r="F21" s="22" t="s">
        <v>404</v>
      </c>
      <c r="G21" s="35" t="s">
        <v>411</v>
      </c>
      <c r="H21" s="22" t="s">
        <v>407</v>
      </c>
      <c r="I21" s="22" t="s">
        <v>408</v>
      </c>
      <c r="J21" s="35" t="s">
        <v>402</v>
      </c>
    </row>
    <row r="22" ht="18.75" customHeight="1" spans="1:10">
      <c r="A22" s="222" t="s">
        <v>345</v>
      </c>
      <c r="B22" s="22" t="s">
        <v>402</v>
      </c>
      <c r="C22" s="22" t="s">
        <v>384</v>
      </c>
      <c r="D22" s="22" t="s">
        <v>385</v>
      </c>
      <c r="E22" s="35" t="s">
        <v>412</v>
      </c>
      <c r="F22" s="22" t="s">
        <v>375</v>
      </c>
      <c r="G22" s="35" t="s">
        <v>413</v>
      </c>
      <c r="H22" s="22" t="s">
        <v>382</v>
      </c>
      <c r="I22" s="22" t="s">
        <v>377</v>
      </c>
      <c r="J22" s="35" t="s">
        <v>402</v>
      </c>
    </row>
    <row r="23" ht="18.75" customHeight="1" spans="1:10">
      <c r="A23" s="222" t="s">
        <v>345</v>
      </c>
      <c r="B23" s="22" t="s">
        <v>402</v>
      </c>
      <c r="C23" s="22" t="s">
        <v>389</v>
      </c>
      <c r="D23" s="22" t="s">
        <v>390</v>
      </c>
      <c r="E23" s="35" t="s">
        <v>414</v>
      </c>
      <c r="F23" s="22" t="s">
        <v>375</v>
      </c>
      <c r="G23" s="35" t="s">
        <v>415</v>
      </c>
      <c r="H23" s="22" t="s">
        <v>382</v>
      </c>
      <c r="I23" s="22" t="s">
        <v>377</v>
      </c>
      <c r="J23" s="35" t="s">
        <v>402</v>
      </c>
    </row>
    <row r="24" ht="18.75" customHeight="1" spans="1:10">
      <c r="A24" s="222" t="s">
        <v>349</v>
      </c>
      <c r="B24" s="22" t="s">
        <v>416</v>
      </c>
      <c r="C24" s="22" t="s">
        <v>372</v>
      </c>
      <c r="D24" s="22" t="s">
        <v>373</v>
      </c>
      <c r="E24" s="35" t="s">
        <v>417</v>
      </c>
      <c r="F24" s="22" t="s">
        <v>375</v>
      </c>
      <c r="G24" s="35" t="s">
        <v>418</v>
      </c>
      <c r="H24" s="22" t="s">
        <v>376</v>
      </c>
      <c r="I24" s="22" t="s">
        <v>377</v>
      </c>
      <c r="J24" s="35" t="s">
        <v>419</v>
      </c>
    </row>
    <row r="25" ht="18.75" customHeight="1" spans="1:10">
      <c r="A25" s="222" t="s">
        <v>349</v>
      </c>
      <c r="B25" s="22" t="s">
        <v>416</v>
      </c>
      <c r="C25" s="22" t="s">
        <v>372</v>
      </c>
      <c r="D25" s="22" t="s">
        <v>394</v>
      </c>
      <c r="E25" s="35" t="s">
        <v>420</v>
      </c>
      <c r="F25" s="22" t="s">
        <v>404</v>
      </c>
      <c r="G25" s="35" t="s">
        <v>421</v>
      </c>
      <c r="H25" s="22" t="s">
        <v>407</v>
      </c>
      <c r="I25" s="22" t="s">
        <v>408</v>
      </c>
      <c r="J25" s="35" t="s">
        <v>419</v>
      </c>
    </row>
    <row r="26" ht="18.75" customHeight="1" spans="1:10">
      <c r="A26" s="222" t="s">
        <v>349</v>
      </c>
      <c r="B26" s="22" t="s">
        <v>416</v>
      </c>
      <c r="C26" s="22" t="s">
        <v>384</v>
      </c>
      <c r="D26" s="22" t="s">
        <v>409</v>
      </c>
      <c r="E26" s="35" t="s">
        <v>422</v>
      </c>
      <c r="F26" s="22" t="s">
        <v>375</v>
      </c>
      <c r="G26" s="35" t="s">
        <v>418</v>
      </c>
      <c r="H26" s="22" t="s">
        <v>382</v>
      </c>
      <c r="I26" s="22" t="s">
        <v>377</v>
      </c>
      <c r="J26" s="35" t="s">
        <v>419</v>
      </c>
    </row>
    <row r="27" ht="18.75" customHeight="1" spans="1:10">
      <c r="A27" s="222" t="s">
        <v>349</v>
      </c>
      <c r="B27" s="22" t="s">
        <v>416</v>
      </c>
      <c r="C27" s="22" t="s">
        <v>384</v>
      </c>
      <c r="D27" s="22" t="s">
        <v>385</v>
      </c>
      <c r="E27" s="35" t="s">
        <v>423</v>
      </c>
      <c r="F27" s="22" t="s">
        <v>404</v>
      </c>
      <c r="G27" s="35" t="s">
        <v>424</v>
      </c>
      <c r="H27" s="22" t="s">
        <v>407</v>
      </c>
      <c r="I27" s="22" t="s">
        <v>408</v>
      </c>
      <c r="J27" s="35" t="s">
        <v>419</v>
      </c>
    </row>
    <row r="28" ht="18.75" customHeight="1" spans="1:10">
      <c r="A28" s="222" t="s">
        <v>349</v>
      </c>
      <c r="B28" s="22" t="s">
        <v>416</v>
      </c>
      <c r="C28" s="22" t="s">
        <v>389</v>
      </c>
      <c r="D28" s="22" t="s">
        <v>390</v>
      </c>
      <c r="E28" s="35" t="s">
        <v>425</v>
      </c>
      <c r="F28" s="22" t="s">
        <v>375</v>
      </c>
      <c r="G28" s="35" t="s">
        <v>415</v>
      </c>
      <c r="H28" s="22" t="s">
        <v>382</v>
      </c>
      <c r="I28" s="22" t="s">
        <v>377</v>
      </c>
      <c r="J28" s="35" t="s">
        <v>419</v>
      </c>
    </row>
    <row r="29" ht="18.75" customHeight="1" spans="1:10">
      <c r="A29" s="222" t="s">
        <v>353</v>
      </c>
      <c r="B29" s="22" t="s">
        <v>426</v>
      </c>
      <c r="C29" s="22" t="s">
        <v>372</v>
      </c>
      <c r="D29" s="22" t="s">
        <v>373</v>
      </c>
      <c r="E29" s="35" t="s">
        <v>427</v>
      </c>
      <c r="F29" s="22" t="s">
        <v>404</v>
      </c>
      <c r="G29" s="35" t="s">
        <v>159</v>
      </c>
      <c r="H29" s="22" t="s">
        <v>376</v>
      </c>
      <c r="I29" s="22" t="s">
        <v>377</v>
      </c>
      <c r="J29" s="35" t="s">
        <v>428</v>
      </c>
    </row>
    <row r="30" ht="18.75" customHeight="1" spans="1:10">
      <c r="A30" s="222" t="s">
        <v>353</v>
      </c>
      <c r="B30" s="22" t="s">
        <v>426</v>
      </c>
      <c r="C30" s="22" t="s">
        <v>372</v>
      </c>
      <c r="D30" s="22" t="s">
        <v>394</v>
      </c>
      <c r="E30" s="35" t="s">
        <v>429</v>
      </c>
      <c r="F30" s="22" t="s">
        <v>404</v>
      </c>
      <c r="G30" s="35" t="s">
        <v>430</v>
      </c>
      <c r="H30" s="22" t="s">
        <v>407</v>
      </c>
      <c r="I30" s="22" t="s">
        <v>408</v>
      </c>
      <c r="J30" s="35" t="s">
        <v>431</v>
      </c>
    </row>
    <row r="31" ht="18.75" customHeight="1" spans="1:10">
      <c r="A31" s="222" t="s">
        <v>353</v>
      </c>
      <c r="B31" s="22" t="s">
        <v>426</v>
      </c>
      <c r="C31" s="22" t="s">
        <v>384</v>
      </c>
      <c r="D31" s="22" t="s">
        <v>409</v>
      </c>
      <c r="E31" s="35" t="s">
        <v>432</v>
      </c>
      <c r="F31" s="22" t="s">
        <v>404</v>
      </c>
      <c r="G31" s="35" t="s">
        <v>433</v>
      </c>
      <c r="H31" s="22" t="s">
        <v>407</v>
      </c>
      <c r="I31" s="22" t="s">
        <v>408</v>
      </c>
      <c r="J31" s="35" t="s">
        <v>434</v>
      </c>
    </row>
    <row r="32" ht="18.75" customHeight="1" spans="1:10">
      <c r="A32" s="222" t="s">
        <v>353</v>
      </c>
      <c r="B32" s="22" t="s">
        <v>426</v>
      </c>
      <c r="C32" s="22" t="s">
        <v>384</v>
      </c>
      <c r="D32" s="22" t="s">
        <v>385</v>
      </c>
      <c r="E32" s="35" t="s">
        <v>435</v>
      </c>
      <c r="F32" s="22" t="s">
        <v>375</v>
      </c>
      <c r="G32" s="35" t="s">
        <v>436</v>
      </c>
      <c r="H32" s="22" t="s">
        <v>382</v>
      </c>
      <c r="I32" s="22" t="s">
        <v>377</v>
      </c>
      <c r="J32" s="35" t="s">
        <v>437</v>
      </c>
    </row>
    <row r="33" ht="18.75" customHeight="1" spans="1:10">
      <c r="A33" s="222" t="s">
        <v>353</v>
      </c>
      <c r="B33" s="22" t="s">
        <v>426</v>
      </c>
      <c r="C33" s="22" t="s">
        <v>389</v>
      </c>
      <c r="D33" s="22" t="s">
        <v>390</v>
      </c>
      <c r="E33" s="35" t="s">
        <v>438</v>
      </c>
      <c r="F33" s="22" t="s">
        <v>375</v>
      </c>
      <c r="G33" s="35" t="s">
        <v>415</v>
      </c>
      <c r="H33" s="22" t="s">
        <v>382</v>
      </c>
      <c r="I33" s="22" t="s">
        <v>377</v>
      </c>
      <c r="J33" s="35" t="s">
        <v>439</v>
      </c>
    </row>
    <row r="34" ht="18.75" customHeight="1" spans="1:10">
      <c r="A34" s="222" t="s">
        <v>347</v>
      </c>
      <c r="B34" s="22" t="s">
        <v>440</v>
      </c>
      <c r="C34" s="22" t="s">
        <v>372</v>
      </c>
      <c r="D34" s="22" t="s">
        <v>394</v>
      </c>
      <c r="E34" s="35" t="s">
        <v>395</v>
      </c>
      <c r="F34" s="22" t="s">
        <v>375</v>
      </c>
      <c r="G34" s="35" t="s">
        <v>381</v>
      </c>
      <c r="H34" s="22" t="s">
        <v>382</v>
      </c>
      <c r="I34" s="22" t="s">
        <v>377</v>
      </c>
      <c r="J34" s="35" t="s">
        <v>400</v>
      </c>
    </row>
    <row r="35" ht="18.75" customHeight="1" spans="1:10">
      <c r="A35" s="222" t="s">
        <v>347</v>
      </c>
      <c r="B35" s="22" t="s">
        <v>440</v>
      </c>
      <c r="C35" s="22" t="s">
        <v>384</v>
      </c>
      <c r="D35" s="22" t="s">
        <v>385</v>
      </c>
      <c r="E35" s="35" t="s">
        <v>401</v>
      </c>
      <c r="F35" s="22" t="s">
        <v>375</v>
      </c>
      <c r="G35" s="35" t="s">
        <v>381</v>
      </c>
      <c r="H35" s="22" t="s">
        <v>382</v>
      </c>
      <c r="I35" s="22" t="s">
        <v>377</v>
      </c>
      <c r="J35" s="35" t="s">
        <v>400</v>
      </c>
    </row>
    <row r="36" ht="18.75" customHeight="1" spans="1:10">
      <c r="A36" s="222" t="s">
        <v>347</v>
      </c>
      <c r="B36" s="22" t="s">
        <v>440</v>
      </c>
      <c r="C36" s="22" t="s">
        <v>389</v>
      </c>
      <c r="D36" s="22" t="s">
        <v>390</v>
      </c>
      <c r="E36" s="35" t="s">
        <v>397</v>
      </c>
      <c r="F36" s="22" t="s">
        <v>375</v>
      </c>
      <c r="G36" s="35" t="s">
        <v>381</v>
      </c>
      <c r="H36" s="22" t="s">
        <v>382</v>
      </c>
      <c r="I36" s="22" t="s">
        <v>377</v>
      </c>
      <c r="J36" s="35" t="s">
        <v>400</v>
      </c>
    </row>
    <row r="37" ht="18.75" customHeight="1" spans="1:10">
      <c r="A37" s="222" t="s">
        <v>316</v>
      </c>
      <c r="B37" s="22" t="s">
        <v>441</v>
      </c>
      <c r="C37" s="22" t="s">
        <v>372</v>
      </c>
      <c r="D37" s="22" t="s">
        <v>373</v>
      </c>
      <c r="E37" s="35" t="s">
        <v>442</v>
      </c>
      <c r="F37" s="22" t="s">
        <v>375</v>
      </c>
      <c r="G37" s="35" t="s">
        <v>162</v>
      </c>
      <c r="H37" s="22" t="s">
        <v>376</v>
      </c>
      <c r="I37" s="22" t="s">
        <v>377</v>
      </c>
      <c r="J37" s="35" t="s">
        <v>443</v>
      </c>
    </row>
    <row r="38" ht="18.75" customHeight="1" spans="1:10">
      <c r="A38" s="222" t="s">
        <v>316</v>
      </c>
      <c r="B38" s="22" t="s">
        <v>441</v>
      </c>
      <c r="C38" s="22" t="s">
        <v>372</v>
      </c>
      <c r="D38" s="22" t="s">
        <v>394</v>
      </c>
      <c r="E38" s="35" t="s">
        <v>444</v>
      </c>
      <c r="F38" s="22" t="s">
        <v>375</v>
      </c>
      <c r="G38" s="35" t="s">
        <v>381</v>
      </c>
      <c r="H38" s="22" t="s">
        <v>382</v>
      </c>
      <c r="I38" s="22" t="s">
        <v>377</v>
      </c>
      <c r="J38" s="35" t="s">
        <v>443</v>
      </c>
    </row>
    <row r="39" ht="18.75" customHeight="1" spans="1:10">
      <c r="A39" s="222" t="s">
        <v>316</v>
      </c>
      <c r="B39" s="22" t="s">
        <v>441</v>
      </c>
      <c r="C39" s="22" t="s">
        <v>384</v>
      </c>
      <c r="D39" s="22" t="s">
        <v>409</v>
      </c>
      <c r="E39" s="35" t="s">
        <v>445</v>
      </c>
      <c r="F39" s="22" t="s">
        <v>375</v>
      </c>
      <c r="G39" s="35" t="s">
        <v>381</v>
      </c>
      <c r="H39" s="22" t="s">
        <v>382</v>
      </c>
      <c r="I39" s="22" t="s">
        <v>377</v>
      </c>
      <c r="J39" s="35" t="s">
        <v>443</v>
      </c>
    </row>
    <row r="40" ht="18.75" customHeight="1" spans="1:10">
      <c r="A40" s="222" t="s">
        <v>316</v>
      </c>
      <c r="B40" s="22" t="s">
        <v>441</v>
      </c>
      <c r="C40" s="22" t="s">
        <v>384</v>
      </c>
      <c r="D40" s="22" t="s">
        <v>385</v>
      </c>
      <c r="E40" s="35" t="s">
        <v>446</v>
      </c>
      <c r="F40" s="22" t="s">
        <v>375</v>
      </c>
      <c r="G40" s="35" t="s">
        <v>381</v>
      </c>
      <c r="H40" s="22" t="s">
        <v>382</v>
      </c>
      <c r="I40" s="22" t="s">
        <v>377</v>
      </c>
      <c r="J40" s="35" t="s">
        <v>443</v>
      </c>
    </row>
    <row r="41" ht="18.75" customHeight="1" spans="1:10">
      <c r="A41" s="222" t="s">
        <v>316</v>
      </c>
      <c r="B41" s="22" t="s">
        <v>441</v>
      </c>
      <c r="C41" s="22" t="s">
        <v>389</v>
      </c>
      <c r="D41" s="22" t="s">
        <v>390</v>
      </c>
      <c r="E41" s="35" t="s">
        <v>447</v>
      </c>
      <c r="F41" s="22" t="s">
        <v>375</v>
      </c>
      <c r="G41" s="35" t="s">
        <v>381</v>
      </c>
      <c r="H41" s="22" t="s">
        <v>382</v>
      </c>
      <c r="I41" s="22" t="s">
        <v>377</v>
      </c>
      <c r="J41" s="35" t="s">
        <v>443</v>
      </c>
    </row>
    <row r="42" ht="18.75" customHeight="1" spans="1:10">
      <c r="A42" s="222" t="s">
        <v>318</v>
      </c>
      <c r="B42" s="22" t="s">
        <v>448</v>
      </c>
      <c r="C42" s="22" t="s">
        <v>372</v>
      </c>
      <c r="D42" s="22" t="s">
        <v>373</v>
      </c>
      <c r="E42" s="35" t="s">
        <v>449</v>
      </c>
      <c r="F42" s="22" t="s">
        <v>404</v>
      </c>
      <c r="G42" s="35" t="s">
        <v>160</v>
      </c>
      <c r="H42" s="22" t="s">
        <v>450</v>
      </c>
      <c r="I42" s="22" t="s">
        <v>377</v>
      </c>
      <c r="J42" s="35" t="s">
        <v>451</v>
      </c>
    </row>
    <row r="43" ht="18.75" customHeight="1" spans="1:10">
      <c r="A43" s="222" t="s">
        <v>318</v>
      </c>
      <c r="B43" s="22" t="s">
        <v>448</v>
      </c>
      <c r="C43" s="22" t="s">
        <v>372</v>
      </c>
      <c r="D43" s="22" t="s">
        <v>379</v>
      </c>
      <c r="E43" s="35" t="s">
        <v>452</v>
      </c>
      <c r="F43" s="22" t="s">
        <v>404</v>
      </c>
      <c r="G43" s="35" t="s">
        <v>381</v>
      </c>
      <c r="H43" s="22" t="s">
        <v>382</v>
      </c>
      <c r="I43" s="22" t="s">
        <v>408</v>
      </c>
      <c r="J43" s="35" t="s">
        <v>453</v>
      </c>
    </row>
    <row r="44" ht="18.75" customHeight="1" spans="1:10">
      <c r="A44" s="222" t="s">
        <v>318</v>
      </c>
      <c r="B44" s="22" t="s">
        <v>448</v>
      </c>
      <c r="C44" s="22" t="s">
        <v>384</v>
      </c>
      <c r="D44" s="22" t="s">
        <v>409</v>
      </c>
      <c r="E44" s="35" t="s">
        <v>454</v>
      </c>
      <c r="F44" s="22" t="s">
        <v>404</v>
      </c>
      <c r="G44" s="35" t="s">
        <v>381</v>
      </c>
      <c r="H44" s="22" t="s">
        <v>382</v>
      </c>
      <c r="I44" s="22" t="s">
        <v>408</v>
      </c>
      <c r="J44" s="35" t="s">
        <v>455</v>
      </c>
    </row>
    <row r="45" ht="18.75" customHeight="1" spans="1:10">
      <c r="A45" s="222" t="s">
        <v>318</v>
      </c>
      <c r="B45" s="22" t="s">
        <v>448</v>
      </c>
      <c r="C45" s="22" t="s">
        <v>384</v>
      </c>
      <c r="D45" s="22" t="s">
        <v>385</v>
      </c>
      <c r="E45" s="35" t="s">
        <v>456</v>
      </c>
      <c r="F45" s="22" t="s">
        <v>404</v>
      </c>
      <c r="G45" s="35" t="s">
        <v>381</v>
      </c>
      <c r="H45" s="22" t="s">
        <v>382</v>
      </c>
      <c r="I45" s="22" t="s">
        <v>408</v>
      </c>
      <c r="J45" s="35" t="s">
        <v>457</v>
      </c>
    </row>
    <row r="46" ht="18.75" customHeight="1" spans="1:10">
      <c r="A46" s="222" t="s">
        <v>318</v>
      </c>
      <c r="B46" s="22" t="s">
        <v>448</v>
      </c>
      <c r="C46" s="22" t="s">
        <v>389</v>
      </c>
      <c r="D46" s="22" t="s">
        <v>390</v>
      </c>
      <c r="E46" s="35" t="s">
        <v>458</v>
      </c>
      <c r="F46" s="22" t="s">
        <v>375</v>
      </c>
      <c r="G46" s="35" t="s">
        <v>381</v>
      </c>
      <c r="H46" s="22" t="s">
        <v>382</v>
      </c>
      <c r="I46" s="22" t="s">
        <v>377</v>
      </c>
      <c r="J46" s="35" t="s">
        <v>459</v>
      </c>
    </row>
    <row r="47" ht="18.75" customHeight="1" spans="1:10">
      <c r="A47" s="222" t="s">
        <v>351</v>
      </c>
      <c r="B47" s="22" t="s">
        <v>460</v>
      </c>
      <c r="C47" s="22" t="s">
        <v>372</v>
      </c>
      <c r="D47" s="22" t="s">
        <v>394</v>
      </c>
      <c r="E47" s="35" t="s">
        <v>395</v>
      </c>
      <c r="F47" s="22" t="s">
        <v>375</v>
      </c>
      <c r="G47" s="35" t="s">
        <v>381</v>
      </c>
      <c r="H47" s="22" t="s">
        <v>382</v>
      </c>
      <c r="I47" s="22" t="s">
        <v>377</v>
      </c>
      <c r="J47" s="35" t="s">
        <v>400</v>
      </c>
    </row>
    <row r="48" ht="18.75" customHeight="1" spans="1:10">
      <c r="A48" s="222" t="s">
        <v>351</v>
      </c>
      <c r="B48" s="22" t="s">
        <v>460</v>
      </c>
      <c r="C48" s="22" t="s">
        <v>384</v>
      </c>
      <c r="D48" s="22" t="s">
        <v>385</v>
      </c>
      <c r="E48" s="35" t="s">
        <v>461</v>
      </c>
      <c r="F48" s="22" t="s">
        <v>375</v>
      </c>
      <c r="G48" s="35" t="s">
        <v>381</v>
      </c>
      <c r="H48" s="22" t="s">
        <v>382</v>
      </c>
      <c r="I48" s="22" t="s">
        <v>377</v>
      </c>
      <c r="J48" s="35" t="s">
        <v>400</v>
      </c>
    </row>
    <row r="49" ht="18.75" customHeight="1" spans="1:10">
      <c r="A49" s="222" t="s">
        <v>351</v>
      </c>
      <c r="B49" s="22" t="s">
        <v>460</v>
      </c>
      <c r="C49" s="22" t="s">
        <v>389</v>
      </c>
      <c r="D49" s="22" t="s">
        <v>390</v>
      </c>
      <c r="E49" s="35" t="s">
        <v>397</v>
      </c>
      <c r="F49" s="22" t="s">
        <v>375</v>
      </c>
      <c r="G49" s="35" t="s">
        <v>381</v>
      </c>
      <c r="H49" s="22" t="s">
        <v>382</v>
      </c>
      <c r="I49" s="22" t="s">
        <v>377</v>
      </c>
      <c r="J49" s="35" t="s">
        <v>400</v>
      </c>
    </row>
    <row r="50" ht="18.75" customHeight="1" spans="1:10">
      <c r="A50" s="222" t="s">
        <v>335</v>
      </c>
      <c r="B50" s="22" t="s">
        <v>462</v>
      </c>
      <c r="C50" s="22" t="s">
        <v>372</v>
      </c>
      <c r="D50" s="22" t="s">
        <v>379</v>
      </c>
      <c r="E50" s="35" t="s">
        <v>463</v>
      </c>
      <c r="F50" s="22" t="s">
        <v>375</v>
      </c>
      <c r="G50" s="35" t="s">
        <v>381</v>
      </c>
      <c r="H50" s="22" t="s">
        <v>382</v>
      </c>
      <c r="I50" s="22" t="s">
        <v>377</v>
      </c>
      <c r="J50" s="35" t="s">
        <v>464</v>
      </c>
    </row>
    <row r="51" ht="18.75" customHeight="1" spans="1:10">
      <c r="A51" s="222" t="s">
        <v>335</v>
      </c>
      <c r="B51" s="22" t="s">
        <v>462</v>
      </c>
      <c r="C51" s="22" t="s">
        <v>384</v>
      </c>
      <c r="D51" s="22" t="s">
        <v>385</v>
      </c>
      <c r="E51" s="35" t="s">
        <v>465</v>
      </c>
      <c r="F51" s="22" t="s">
        <v>375</v>
      </c>
      <c r="G51" s="35" t="s">
        <v>436</v>
      </c>
      <c r="H51" s="22" t="s">
        <v>382</v>
      </c>
      <c r="I51" s="22" t="s">
        <v>377</v>
      </c>
      <c r="J51" s="35" t="s">
        <v>466</v>
      </c>
    </row>
    <row r="52" ht="18.75" customHeight="1" spans="1:10">
      <c r="A52" s="222" t="s">
        <v>335</v>
      </c>
      <c r="B52" s="22" t="s">
        <v>462</v>
      </c>
      <c r="C52" s="22" t="s">
        <v>389</v>
      </c>
      <c r="D52" s="22" t="s">
        <v>390</v>
      </c>
      <c r="E52" s="35" t="s">
        <v>467</v>
      </c>
      <c r="F52" s="22" t="s">
        <v>375</v>
      </c>
      <c r="G52" s="35" t="s">
        <v>381</v>
      </c>
      <c r="H52" s="22" t="s">
        <v>382</v>
      </c>
      <c r="I52" s="22" t="s">
        <v>377</v>
      </c>
      <c r="J52" s="35" t="s">
        <v>468</v>
      </c>
    </row>
    <row r="53" ht="18.75" customHeight="1" spans="1:10">
      <c r="A53" s="222" t="s">
        <v>355</v>
      </c>
      <c r="B53" s="22" t="s">
        <v>469</v>
      </c>
      <c r="C53" s="22" t="s">
        <v>372</v>
      </c>
      <c r="D53" s="22" t="s">
        <v>373</v>
      </c>
      <c r="E53" s="35" t="s">
        <v>470</v>
      </c>
      <c r="F53" s="22" t="s">
        <v>404</v>
      </c>
      <c r="G53" s="35" t="s">
        <v>471</v>
      </c>
      <c r="H53" s="22" t="s">
        <v>472</v>
      </c>
      <c r="I53" s="22" t="s">
        <v>377</v>
      </c>
      <c r="J53" s="35" t="s">
        <v>473</v>
      </c>
    </row>
    <row r="54" ht="18.75" customHeight="1" spans="1:10">
      <c r="A54" s="222" t="s">
        <v>355</v>
      </c>
      <c r="B54" s="22" t="s">
        <v>469</v>
      </c>
      <c r="C54" s="22" t="s">
        <v>372</v>
      </c>
      <c r="D54" s="22" t="s">
        <v>379</v>
      </c>
      <c r="E54" s="35" t="s">
        <v>474</v>
      </c>
      <c r="F54" s="22" t="s">
        <v>404</v>
      </c>
      <c r="G54" s="35" t="s">
        <v>415</v>
      </c>
      <c r="H54" s="22" t="s">
        <v>382</v>
      </c>
      <c r="I54" s="22" t="s">
        <v>377</v>
      </c>
      <c r="J54" s="35" t="s">
        <v>475</v>
      </c>
    </row>
    <row r="55" ht="18.75" customHeight="1" spans="1:10">
      <c r="A55" s="222" t="s">
        <v>355</v>
      </c>
      <c r="B55" s="22" t="s">
        <v>469</v>
      </c>
      <c r="C55" s="22" t="s">
        <v>372</v>
      </c>
      <c r="D55" s="22" t="s">
        <v>394</v>
      </c>
      <c r="E55" s="35" t="s">
        <v>476</v>
      </c>
      <c r="F55" s="22" t="s">
        <v>404</v>
      </c>
      <c r="G55" s="35" t="s">
        <v>415</v>
      </c>
      <c r="H55" s="22" t="s">
        <v>382</v>
      </c>
      <c r="I55" s="22" t="s">
        <v>408</v>
      </c>
      <c r="J55" s="35" t="s">
        <v>477</v>
      </c>
    </row>
    <row r="56" ht="18.75" customHeight="1" spans="1:10">
      <c r="A56" s="222" t="s">
        <v>355</v>
      </c>
      <c r="B56" s="22" t="s">
        <v>469</v>
      </c>
      <c r="C56" s="22" t="s">
        <v>384</v>
      </c>
      <c r="D56" s="22" t="s">
        <v>409</v>
      </c>
      <c r="E56" s="35" t="s">
        <v>478</v>
      </c>
      <c r="F56" s="22" t="s">
        <v>404</v>
      </c>
      <c r="G56" s="35" t="s">
        <v>479</v>
      </c>
      <c r="H56" s="22" t="s">
        <v>407</v>
      </c>
      <c r="I56" s="22" t="s">
        <v>408</v>
      </c>
      <c r="J56" s="35" t="s">
        <v>480</v>
      </c>
    </row>
    <row r="57" ht="18.75" customHeight="1" spans="1:10">
      <c r="A57" s="222" t="s">
        <v>355</v>
      </c>
      <c r="B57" s="22" t="s">
        <v>469</v>
      </c>
      <c r="C57" s="22" t="s">
        <v>389</v>
      </c>
      <c r="D57" s="22" t="s">
        <v>390</v>
      </c>
      <c r="E57" s="35" t="s">
        <v>481</v>
      </c>
      <c r="F57" s="22" t="s">
        <v>404</v>
      </c>
      <c r="G57" s="35" t="s">
        <v>415</v>
      </c>
      <c r="H57" s="22" t="s">
        <v>382</v>
      </c>
      <c r="I57" s="22" t="s">
        <v>377</v>
      </c>
      <c r="J57" s="35" t="s">
        <v>482</v>
      </c>
    </row>
    <row r="58" ht="18.75" customHeight="1" spans="1:10">
      <c r="A58" s="222" t="s">
        <v>341</v>
      </c>
      <c r="B58" s="22" t="s">
        <v>483</v>
      </c>
      <c r="C58" s="22" t="s">
        <v>372</v>
      </c>
      <c r="D58" s="22" t="s">
        <v>373</v>
      </c>
      <c r="E58" s="35" t="s">
        <v>484</v>
      </c>
      <c r="F58" s="22" t="s">
        <v>375</v>
      </c>
      <c r="G58" s="35" t="s">
        <v>159</v>
      </c>
      <c r="H58" s="22" t="s">
        <v>376</v>
      </c>
      <c r="I58" s="22" t="s">
        <v>377</v>
      </c>
      <c r="J58" s="35" t="s">
        <v>485</v>
      </c>
    </row>
    <row r="59" ht="18.75" customHeight="1" spans="1:10">
      <c r="A59" s="222" t="s">
        <v>341</v>
      </c>
      <c r="B59" s="22" t="s">
        <v>483</v>
      </c>
      <c r="C59" s="22" t="s">
        <v>372</v>
      </c>
      <c r="D59" s="22" t="s">
        <v>394</v>
      </c>
      <c r="E59" s="35" t="s">
        <v>486</v>
      </c>
      <c r="F59" s="22" t="s">
        <v>404</v>
      </c>
      <c r="G59" s="35" t="s">
        <v>487</v>
      </c>
      <c r="H59" s="22"/>
      <c r="I59" s="22" t="s">
        <v>408</v>
      </c>
      <c r="J59" s="35" t="s">
        <v>485</v>
      </c>
    </row>
    <row r="60" ht="18.75" customHeight="1" spans="1:10">
      <c r="A60" s="222" t="s">
        <v>341</v>
      </c>
      <c r="B60" s="22" t="s">
        <v>483</v>
      </c>
      <c r="C60" s="22" t="s">
        <v>384</v>
      </c>
      <c r="D60" s="22" t="s">
        <v>409</v>
      </c>
      <c r="E60" s="35" t="s">
        <v>488</v>
      </c>
      <c r="F60" s="22" t="s">
        <v>404</v>
      </c>
      <c r="G60" s="35" t="s">
        <v>489</v>
      </c>
      <c r="H60" s="22" t="s">
        <v>407</v>
      </c>
      <c r="I60" s="22" t="s">
        <v>408</v>
      </c>
      <c r="J60" s="35" t="s">
        <v>485</v>
      </c>
    </row>
    <row r="61" ht="18.75" customHeight="1" spans="1:10">
      <c r="A61" s="222" t="s">
        <v>341</v>
      </c>
      <c r="B61" s="22" t="s">
        <v>483</v>
      </c>
      <c r="C61" s="22" t="s">
        <v>384</v>
      </c>
      <c r="D61" s="22" t="s">
        <v>385</v>
      </c>
      <c r="E61" s="35" t="s">
        <v>490</v>
      </c>
      <c r="F61" s="22" t="s">
        <v>404</v>
      </c>
      <c r="G61" s="35" t="s">
        <v>491</v>
      </c>
      <c r="H61" s="22"/>
      <c r="I61" s="22" t="s">
        <v>408</v>
      </c>
      <c r="J61" s="35" t="s">
        <v>485</v>
      </c>
    </row>
    <row r="62" ht="18.75" customHeight="1" spans="1:10">
      <c r="A62" s="222" t="s">
        <v>341</v>
      </c>
      <c r="B62" s="22" t="s">
        <v>483</v>
      </c>
      <c r="C62" s="22" t="s">
        <v>389</v>
      </c>
      <c r="D62" s="22" t="s">
        <v>390</v>
      </c>
      <c r="E62" s="35" t="s">
        <v>492</v>
      </c>
      <c r="F62" s="22" t="s">
        <v>375</v>
      </c>
      <c r="G62" s="35" t="s">
        <v>415</v>
      </c>
      <c r="H62" s="22" t="s">
        <v>382</v>
      </c>
      <c r="I62" s="22" t="s">
        <v>377</v>
      </c>
      <c r="J62" s="35" t="s">
        <v>485</v>
      </c>
    </row>
    <row r="63" ht="18.75" customHeight="1" spans="1:10">
      <c r="A63" s="222" t="s">
        <v>333</v>
      </c>
      <c r="B63" s="22" t="s">
        <v>493</v>
      </c>
      <c r="C63" s="22" t="s">
        <v>372</v>
      </c>
      <c r="D63" s="22" t="s">
        <v>373</v>
      </c>
      <c r="E63" s="35" t="s">
        <v>494</v>
      </c>
      <c r="F63" s="22" t="s">
        <v>404</v>
      </c>
      <c r="G63" s="35" t="s">
        <v>495</v>
      </c>
      <c r="H63" s="22" t="s">
        <v>496</v>
      </c>
      <c r="I63" s="22" t="s">
        <v>377</v>
      </c>
      <c r="J63" s="35" t="s">
        <v>497</v>
      </c>
    </row>
    <row r="64" ht="18.75" customHeight="1" spans="1:10">
      <c r="A64" s="222" t="s">
        <v>333</v>
      </c>
      <c r="B64" s="22" t="s">
        <v>493</v>
      </c>
      <c r="C64" s="22" t="s">
        <v>384</v>
      </c>
      <c r="D64" s="22" t="s">
        <v>385</v>
      </c>
      <c r="E64" s="35" t="s">
        <v>498</v>
      </c>
      <c r="F64" s="22" t="s">
        <v>375</v>
      </c>
      <c r="G64" s="35" t="s">
        <v>381</v>
      </c>
      <c r="H64" s="22" t="s">
        <v>382</v>
      </c>
      <c r="I64" s="22" t="s">
        <v>408</v>
      </c>
      <c r="J64" s="35" t="s">
        <v>497</v>
      </c>
    </row>
    <row r="65" ht="18.75" customHeight="1" spans="1:10">
      <c r="A65" s="222" t="s">
        <v>333</v>
      </c>
      <c r="B65" s="22" t="s">
        <v>493</v>
      </c>
      <c r="C65" s="22" t="s">
        <v>389</v>
      </c>
      <c r="D65" s="22" t="s">
        <v>390</v>
      </c>
      <c r="E65" s="35" t="s">
        <v>499</v>
      </c>
      <c r="F65" s="22" t="s">
        <v>375</v>
      </c>
      <c r="G65" s="35" t="s">
        <v>381</v>
      </c>
      <c r="H65" s="22" t="s">
        <v>382</v>
      </c>
      <c r="I65" s="22" t="s">
        <v>408</v>
      </c>
      <c r="J65" s="35" t="s">
        <v>497</v>
      </c>
    </row>
    <row r="66" ht="18.75" customHeight="1" spans="1:10">
      <c r="A66" s="222" t="s">
        <v>343</v>
      </c>
      <c r="B66" s="22" t="s">
        <v>500</v>
      </c>
      <c r="C66" s="22" t="s">
        <v>372</v>
      </c>
      <c r="D66" s="22" t="s">
        <v>373</v>
      </c>
      <c r="E66" s="35" t="s">
        <v>501</v>
      </c>
      <c r="F66" s="22" t="s">
        <v>375</v>
      </c>
      <c r="G66" s="35" t="s">
        <v>160</v>
      </c>
      <c r="H66" s="22" t="s">
        <v>376</v>
      </c>
      <c r="I66" s="22" t="s">
        <v>377</v>
      </c>
      <c r="J66" s="35" t="s">
        <v>502</v>
      </c>
    </row>
    <row r="67" ht="18.75" customHeight="1" spans="1:10">
      <c r="A67" s="222" t="s">
        <v>343</v>
      </c>
      <c r="B67" s="22" t="s">
        <v>500</v>
      </c>
      <c r="C67" s="22" t="s">
        <v>372</v>
      </c>
      <c r="D67" s="22" t="s">
        <v>394</v>
      </c>
      <c r="E67" s="35" t="s">
        <v>503</v>
      </c>
      <c r="F67" s="22" t="s">
        <v>404</v>
      </c>
      <c r="G67" s="35" t="s">
        <v>504</v>
      </c>
      <c r="H67" s="22" t="s">
        <v>407</v>
      </c>
      <c r="I67" s="22" t="s">
        <v>408</v>
      </c>
      <c r="J67" s="35" t="s">
        <v>505</v>
      </c>
    </row>
    <row r="68" ht="18.75" customHeight="1" spans="1:10">
      <c r="A68" s="222" t="s">
        <v>343</v>
      </c>
      <c r="B68" s="22" t="s">
        <v>500</v>
      </c>
      <c r="C68" s="22" t="s">
        <v>384</v>
      </c>
      <c r="D68" s="22" t="s">
        <v>409</v>
      </c>
      <c r="E68" s="35" t="s">
        <v>506</v>
      </c>
      <c r="F68" s="22" t="s">
        <v>375</v>
      </c>
      <c r="G68" s="35" t="s">
        <v>413</v>
      </c>
      <c r="H68" s="22" t="s">
        <v>382</v>
      </c>
      <c r="I68" s="22" t="s">
        <v>377</v>
      </c>
      <c r="J68" s="35" t="s">
        <v>507</v>
      </c>
    </row>
    <row r="69" ht="18.75" customHeight="1" spans="1:10">
      <c r="A69" s="222" t="s">
        <v>343</v>
      </c>
      <c r="B69" s="22" t="s">
        <v>500</v>
      </c>
      <c r="C69" s="22" t="s">
        <v>384</v>
      </c>
      <c r="D69" s="22" t="s">
        <v>385</v>
      </c>
      <c r="E69" s="35" t="s">
        <v>508</v>
      </c>
      <c r="F69" s="22" t="s">
        <v>375</v>
      </c>
      <c r="G69" s="35" t="s">
        <v>381</v>
      </c>
      <c r="H69" s="22" t="s">
        <v>382</v>
      </c>
      <c r="I69" s="22" t="s">
        <v>377</v>
      </c>
      <c r="J69" s="35" t="s">
        <v>509</v>
      </c>
    </row>
    <row r="70" ht="18.75" customHeight="1" spans="1:10">
      <c r="A70" s="222" t="s">
        <v>343</v>
      </c>
      <c r="B70" s="22" t="s">
        <v>500</v>
      </c>
      <c r="C70" s="22" t="s">
        <v>389</v>
      </c>
      <c r="D70" s="22" t="s">
        <v>390</v>
      </c>
      <c r="E70" s="35" t="s">
        <v>510</v>
      </c>
      <c r="F70" s="22" t="s">
        <v>404</v>
      </c>
      <c r="G70" s="35" t="s">
        <v>381</v>
      </c>
      <c r="H70" s="22" t="s">
        <v>382</v>
      </c>
      <c r="I70" s="22" t="s">
        <v>408</v>
      </c>
      <c r="J70" s="35" t="s">
        <v>510</v>
      </c>
    </row>
    <row r="71" ht="18.75" customHeight="1" spans="1:10">
      <c r="A71" s="222" t="s">
        <v>337</v>
      </c>
      <c r="B71" s="22" t="s">
        <v>511</v>
      </c>
      <c r="C71" s="22" t="s">
        <v>372</v>
      </c>
      <c r="D71" s="22" t="s">
        <v>394</v>
      </c>
      <c r="E71" s="35" t="s">
        <v>395</v>
      </c>
      <c r="F71" s="22" t="s">
        <v>375</v>
      </c>
      <c r="G71" s="35" t="s">
        <v>381</v>
      </c>
      <c r="H71" s="22" t="s">
        <v>382</v>
      </c>
      <c r="I71" s="22" t="s">
        <v>377</v>
      </c>
      <c r="J71" s="35" t="s">
        <v>393</v>
      </c>
    </row>
    <row r="72" ht="18.75" customHeight="1" spans="1:10">
      <c r="A72" s="222" t="s">
        <v>337</v>
      </c>
      <c r="B72" s="22" t="s">
        <v>511</v>
      </c>
      <c r="C72" s="22" t="s">
        <v>384</v>
      </c>
      <c r="D72" s="22" t="s">
        <v>385</v>
      </c>
      <c r="E72" s="35" t="s">
        <v>512</v>
      </c>
      <c r="F72" s="22" t="s">
        <v>375</v>
      </c>
      <c r="G72" s="35" t="s">
        <v>381</v>
      </c>
      <c r="H72" s="22" t="s">
        <v>382</v>
      </c>
      <c r="I72" s="22" t="s">
        <v>377</v>
      </c>
      <c r="J72" s="35" t="s">
        <v>393</v>
      </c>
    </row>
    <row r="73" ht="18.75" customHeight="1" spans="1:10">
      <c r="A73" s="222" t="s">
        <v>337</v>
      </c>
      <c r="B73" s="22" t="s">
        <v>511</v>
      </c>
      <c r="C73" s="22" t="s">
        <v>389</v>
      </c>
      <c r="D73" s="22" t="s">
        <v>390</v>
      </c>
      <c r="E73" s="35" t="s">
        <v>397</v>
      </c>
      <c r="F73" s="22" t="s">
        <v>375</v>
      </c>
      <c r="G73" s="35" t="s">
        <v>381</v>
      </c>
      <c r="H73" s="22" t="s">
        <v>382</v>
      </c>
      <c r="I73" s="22" t="s">
        <v>377</v>
      </c>
      <c r="J73" s="35" t="s">
        <v>393</v>
      </c>
    </row>
    <row r="74" ht="18.75" customHeight="1" spans="1:10">
      <c r="A74" s="222" t="s">
        <v>326</v>
      </c>
      <c r="B74" s="22" t="s">
        <v>513</v>
      </c>
      <c r="C74" s="22" t="s">
        <v>372</v>
      </c>
      <c r="D74" s="22" t="s">
        <v>373</v>
      </c>
      <c r="E74" s="35" t="s">
        <v>417</v>
      </c>
      <c r="F74" s="22" t="s">
        <v>375</v>
      </c>
      <c r="G74" s="35" t="s">
        <v>514</v>
      </c>
      <c r="H74" s="22" t="s">
        <v>376</v>
      </c>
      <c r="I74" s="22" t="s">
        <v>377</v>
      </c>
      <c r="J74" s="35" t="s">
        <v>443</v>
      </c>
    </row>
    <row r="75" ht="18.75" customHeight="1" spans="1:10">
      <c r="A75" s="222" t="s">
        <v>326</v>
      </c>
      <c r="B75" s="22" t="s">
        <v>513</v>
      </c>
      <c r="C75" s="22" t="s">
        <v>372</v>
      </c>
      <c r="D75" s="22" t="s">
        <v>394</v>
      </c>
      <c r="E75" s="35" t="s">
        <v>515</v>
      </c>
      <c r="F75" s="22" t="s">
        <v>404</v>
      </c>
      <c r="G75" s="35" t="s">
        <v>516</v>
      </c>
      <c r="H75" s="22" t="s">
        <v>407</v>
      </c>
      <c r="I75" s="22" t="s">
        <v>377</v>
      </c>
      <c r="J75" s="35" t="s">
        <v>443</v>
      </c>
    </row>
    <row r="76" ht="18.75" customHeight="1" spans="1:10">
      <c r="A76" s="222" t="s">
        <v>326</v>
      </c>
      <c r="B76" s="22" t="s">
        <v>513</v>
      </c>
      <c r="C76" s="22" t="s">
        <v>384</v>
      </c>
      <c r="D76" s="22" t="s">
        <v>409</v>
      </c>
      <c r="E76" s="35" t="s">
        <v>517</v>
      </c>
      <c r="F76" s="22" t="s">
        <v>375</v>
      </c>
      <c r="G76" s="35" t="s">
        <v>381</v>
      </c>
      <c r="H76" s="22" t="s">
        <v>382</v>
      </c>
      <c r="I76" s="22" t="s">
        <v>377</v>
      </c>
      <c r="J76" s="35" t="s">
        <v>443</v>
      </c>
    </row>
    <row r="77" ht="18.75" customHeight="1" spans="1:10">
      <c r="A77" s="222" t="s">
        <v>326</v>
      </c>
      <c r="B77" s="22" t="s">
        <v>513</v>
      </c>
      <c r="C77" s="22" t="s">
        <v>384</v>
      </c>
      <c r="D77" s="22" t="s">
        <v>385</v>
      </c>
      <c r="E77" s="35" t="s">
        <v>518</v>
      </c>
      <c r="F77" s="22" t="s">
        <v>375</v>
      </c>
      <c r="G77" s="35" t="s">
        <v>381</v>
      </c>
      <c r="H77" s="22" t="s">
        <v>382</v>
      </c>
      <c r="I77" s="22" t="s">
        <v>377</v>
      </c>
      <c r="J77" s="35" t="s">
        <v>443</v>
      </c>
    </row>
    <row r="78" ht="18.75" customHeight="1" spans="1:10">
      <c r="A78" s="222" t="s">
        <v>326</v>
      </c>
      <c r="B78" s="22" t="s">
        <v>513</v>
      </c>
      <c r="C78" s="22" t="s">
        <v>389</v>
      </c>
      <c r="D78" s="22" t="s">
        <v>390</v>
      </c>
      <c r="E78" s="35" t="s">
        <v>519</v>
      </c>
      <c r="F78" s="22" t="s">
        <v>375</v>
      </c>
      <c r="G78" s="35" t="s">
        <v>381</v>
      </c>
      <c r="H78" s="22" t="s">
        <v>382</v>
      </c>
      <c r="I78" s="22" t="s">
        <v>377</v>
      </c>
      <c r="J78" s="35" t="s">
        <v>443</v>
      </c>
    </row>
    <row r="79" ht="18.75" customHeight="1" spans="1:10">
      <c r="A79" s="222" t="s">
        <v>322</v>
      </c>
      <c r="B79" s="22" t="s">
        <v>520</v>
      </c>
      <c r="C79" s="22" t="s">
        <v>372</v>
      </c>
      <c r="D79" s="22" t="s">
        <v>373</v>
      </c>
      <c r="E79" s="35" t="s">
        <v>521</v>
      </c>
      <c r="F79" s="22" t="s">
        <v>375</v>
      </c>
      <c r="G79" s="35" t="s">
        <v>522</v>
      </c>
      <c r="H79" s="22" t="s">
        <v>523</v>
      </c>
      <c r="I79" s="22" t="s">
        <v>377</v>
      </c>
      <c r="J79" s="35" t="s">
        <v>443</v>
      </c>
    </row>
    <row r="80" ht="18.75" customHeight="1" spans="1:10">
      <c r="A80" s="222" t="s">
        <v>322</v>
      </c>
      <c r="B80" s="22" t="s">
        <v>520</v>
      </c>
      <c r="C80" s="22" t="s">
        <v>372</v>
      </c>
      <c r="D80" s="22" t="s">
        <v>394</v>
      </c>
      <c r="E80" s="35" t="s">
        <v>524</v>
      </c>
      <c r="F80" s="22" t="s">
        <v>375</v>
      </c>
      <c r="G80" s="35" t="s">
        <v>381</v>
      </c>
      <c r="H80" s="22" t="s">
        <v>382</v>
      </c>
      <c r="I80" s="22" t="s">
        <v>377</v>
      </c>
      <c r="J80" s="35" t="s">
        <v>443</v>
      </c>
    </row>
    <row r="81" ht="18.75" customHeight="1" spans="1:10">
      <c r="A81" s="222" t="s">
        <v>322</v>
      </c>
      <c r="B81" s="22" t="s">
        <v>520</v>
      </c>
      <c r="C81" s="22" t="s">
        <v>384</v>
      </c>
      <c r="D81" s="22" t="s">
        <v>409</v>
      </c>
      <c r="E81" s="35" t="s">
        <v>525</v>
      </c>
      <c r="F81" s="22" t="s">
        <v>375</v>
      </c>
      <c r="G81" s="35" t="s">
        <v>526</v>
      </c>
      <c r="H81" s="22" t="s">
        <v>527</v>
      </c>
      <c r="I81" s="22" t="s">
        <v>377</v>
      </c>
      <c r="J81" s="35" t="s">
        <v>443</v>
      </c>
    </row>
    <row r="82" ht="18.75" customHeight="1" spans="1:10">
      <c r="A82" s="222" t="s">
        <v>322</v>
      </c>
      <c r="B82" s="22" t="s">
        <v>520</v>
      </c>
      <c r="C82" s="22" t="s">
        <v>384</v>
      </c>
      <c r="D82" s="22" t="s">
        <v>385</v>
      </c>
      <c r="E82" s="35" t="s">
        <v>528</v>
      </c>
      <c r="F82" s="22" t="s">
        <v>375</v>
      </c>
      <c r="G82" s="35" t="s">
        <v>529</v>
      </c>
      <c r="H82" s="22" t="s">
        <v>382</v>
      </c>
      <c r="I82" s="22" t="s">
        <v>377</v>
      </c>
      <c r="J82" s="35" t="s">
        <v>443</v>
      </c>
    </row>
    <row r="83" ht="18.75" customHeight="1" spans="1:10">
      <c r="A83" s="222" t="s">
        <v>322</v>
      </c>
      <c r="B83" s="22" t="s">
        <v>520</v>
      </c>
      <c r="C83" s="22" t="s">
        <v>389</v>
      </c>
      <c r="D83" s="22" t="s">
        <v>390</v>
      </c>
      <c r="E83" s="35" t="s">
        <v>530</v>
      </c>
      <c r="F83" s="22" t="s">
        <v>375</v>
      </c>
      <c r="G83" s="35" t="s">
        <v>381</v>
      </c>
      <c r="H83" s="22" t="s">
        <v>382</v>
      </c>
      <c r="I83" s="22" t="s">
        <v>377</v>
      </c>
      <c r="J83" s="35" t="s">
        <v>443</v>
      </c>
    </row>
    <row r="84" ht="18.75" customHeight="1" spans="1:10">
      <c r="A84" s="222" t="s">
        <v>320</v>
      </c>
      <c r="B84" s="22" t="s">
        <v>531</v>
      </c>
      <c r="C84" s="22" t="s">
        <v>372</v>
      </c>
      <c r="D84" s="22" t="s">
        <v>373</v>
      </c>
      <c r="E84" s="35" t="s">
        <v>532</v>
      </c>
      <c r="F84" s="22" t="s">
        <v>404</v>
      </c>
      <c r="G84" s="35" t="s">
        <v>533</v>
      </c>
      <c r="H84" s="22" t="s">
        <v>523</v>
      </c>
      <c r="I84" s="22" t="s">
        <v>377</v>
      </c>
      <c r="J84" s="35" t="s">
        <v>443</v>
      </c>
    </row>
    <row r="85" ht="18.75" customHeight="1" spans="1:10">
      <c r="A85" s="222" t="s">
        <v>320</v>
      </c>
      <c r="B85" s="22" t="s">
        <v>531</v>
      </c>
      <c r="C85" s="22" t="s">
        <v>372</v>
      </c>
      <c r="D85" s="22" t="s">
        <v>394</v>
      </c>
      <c r="E85" s="35" t="s">
        <v>534</v>
      </c>
      <c r="F85" s="22" t="s">
        <v>375</v>
      </c>
      <c r="G85" s="35" t="s">
        <v>381</v>
      </c>
      <c r="H85" s="22" t="s">
        <v>382</v>
      </c>
      <c r="I85" s="22" t="s">
        <v>377</v>
      </c>
      <c r="J85" s="35" t="s">
        <v>443</v>
      </c>
    </row>
    <row r="86" ht="18.75" customHeight="1" spans="1:10">
      <c r="A86" s="222" t="s">
        <v>320</v>
      </c>
      <c r="B86" s="22" t="s">
        <v>531</v>
      </c>
      <c r="C86" s="22" t="s">
        <v>384</v>
      </c>
      <c r="D86" s="22" t="s">
        <v>409</v>
      </c>
      <c r="E86" s="35" t="s">
        <v>535</v>
      </c>
      <c r="F86" s="22" t="s">
        <v>536</v>
      </c>
      <c r="G86" s="35" t="s">
        <v>537</v>
      </c>
      <c r="H86" s="22" t="s">
        <v>538</v>
      </c>
      <c r="I86" s="22" t="s">
        <v>377</v>
      </c>
      <c r="J86" s="35" t="s">
        <v>443</v>
      </c>
    </row>
    <row r="87" ht="18.75" customHeight="1" spans="1:10">
      <c r="A87" s="222" t="s">
        <v>320</v>
      </c>
      <c r="B87" s="22" t="s">
        <v>531</v>
      </c>
      <c r="C87" s="22" t="s">
        <v>384</v>
      </c>
      <c r="D87" s="22" t="s">
        <v>385</v>
      </c>
      <c r="E87" s="35" t="s">
        <v>539</v>
      </c>
      <c r="F87" s="22" t="s">
        <v>375</v>
      </c>
      <c r="G87" s="35" t="s">
        <v>381</v>
      </c>
      <c r="H87" s="22" t="s">
        <v>382</v>
      </c>
      <c r="I87" s="22" t="s">
        <v>377</v>
      </c>
      <c r="J87" s="35" t="s">
        <v>443</v>
      </c>
    </row>
    <row r="88" ht="18.75" customHeight="1" spans="1:10">
      <c r="A88" s="222" t="s">
        <v>320</v>
      </c>
      <c r="B88" s="22" t="s">
        <v>531</v>
      </c>
      <c r="C88" s="22" t="s">
        <v>389</v>
      </c>
      <c r="D88" s="22" t="s">
        <v>390</v>
      </c>
      <c r="E88" s="35" t="s">
        <v>540</v>
      </c>
      <c r="F88" s="22" t="s">
        <v>375</v>
      </c>
      <c r="G88" s="35" t="s">
        <v>381</v>
      </c>
      <c r="H88" s="22" t="s">
        <v>382</v>
      </c>
      <c r="I88" s="22" t="s">
        <v>377</v>
      </c>
      <c r="J88" s="35" t="s">
        <v>443</v>
      </c>
    </row>
    <row r="89" ht="18.75" customHeight="1" spans="1:10">
      <c r="A89" s="222" t="s">
        <v>339</v>
      </c>
      <c r="B89" s="22" t="s">
        <v>541</v>
      </c>
      <c r="C89" s="22" t="s">
        <v>372</v>
      </c>
      <c r="D89" s="22" t="s">
        <v>373</v>
      </c>
      <c r="E89" s="35" t="s">
        <v>542</v>
      </c>
      <c r="F89" s="22" t="s">
        <v>375</v>
      </c>
      <c r="G89" s="35" t="s">
        <v>159</v>
      </c>
      <c r="H89" s="22" t="s">
        <v>450</v>
      </c>
      <c r="I89" s="22" t="s">
        <v>377</v>
      </c>
      <c r="J89" s="35" t="s">
        <v>543</v>
      </c>
    </row>
    <row r="90" ht="18.75" customHeight="1" spans="1:10">
      <c r="A90" s="222" t="s">
        <v>339</v>
      </c>
      <c r="B90" s="22" t="s">
        <v>541</v>
      </c>
      <c r="C90" s="22" t="s">
        <v>372</v>
      </c>
      <c r="D90" s="22" t="s">
        <v>379</v>
      </c>
      <c r="E90" s="35" t="s">
        <v>544</v>
      </c>
      <c r="F90" s="22" t="s">
        <v>375</v>
      </c>
      <c r="G90" s="35" t="s">
        <v>381</v>
      </c>
      <c r="H90" s="22" t="s">
        <v>382</v>
      </c>
      <c r="I90" s="22" t="s">
        <v>377</v>
      </c>
      <c r="J90" s="35" t="s">
        <v>545</v>
      </c>
    </row>
    <row r="91" ht="18.75" customHeight="1" spans="1:10">
      <c r="A91" s="222" t="s">
        <v>339</v>
      </c>
      <c r="B91" s="22" t="s">
        <v>541</v>
      </c>
      <c r="C91" s="22" t="s">
        <v>372</v>
      </c>
      <c r="D91" s="22" t="s">
        <v>546</v>
      </c>
      <c r="E91" s="35" t="s">
        <v>547</v>
      </c>
      <c r="F91" s="22" t="s">
        <v>536</v>
      </c>
      <c r="G91" s="35" t="s">
        <v>548</v>
      </c>
      <c r="H91" s="22" t="s">
        <v>538</v>
      </c>
      <c r="I91" s="22" t="s">
        <v>377</v>
      </c>
      <c r="J91" s="35" t="s">
        <v>549</v>
      </c>
    </row>
    <row r="92" ht="18.75" customHeight="1" spans="1:10">
      <c r="A92" s="222" t="s">
        <v>339</v>
      </c>
      <c r="B92" s="22" t="s">
        <v>541</v>
      </c>
      <c r="C92" s="22" t="s">
        <v>384</v>
      </c>
      <c r="D92" s="22" t="s">
        <v>385</v>
      </c>
      <c r="E92" s="35" t="s">
        <v>550</v>
      </c>
      <c r="F92" s="22" t="s">
        <v>375</v>
      </c>
      <c r="G92" s="35" t="s">
        <v>436</v>
      </c>
      <c r="H92" s="22" t="s">
        <v>382</v>
      </c>
      <c r="I92" s="22" t="s">
        <v>377</v>
      </c>
      <c r="J92" s="35" t="s">
        <v>551</v>
      </c>
    </row>
    <row r="93" ht="18.75" customHeight="1" spans="1:10">
      <c r="A93" s="222" t="s">
        <v>339</v>
      </c>
      <c r="B93" s="22" t="s">
        <v>541</v>
      </c>
      <c r="C93" s="22" t="s">
        <v>389</v>
      </c>
      <c r="D93" s="22" t="s">
        <v>390</v>
      </c>
      <c r="E93" s="35" t="s">
        <v>552</v>
      </c>
      <c r="F93" s="22" t="s">
        <v>375</v>
      </c>
      <c r="G93" s="35" t="s">
        <v>415</v>
      </c>
      <c r="H93" s="22" t="s">
        <v>382</v>
      </c>
      <c r="I93" s="22" t="s">
        <v>377</v>
      </c>
      <c r="J93" s="35" t="s">
        <v>553</v>
      </c>
    </row>
    <row r="94" ht="18.75" customHeight="1" spans="1:10">
      <c r="A94" s="222" t="s">
        <v>328</v>
      </c>
      <c r="B94" s="22" t="s">
        <v>554</v>
      </c>
      <c r="C94" s="22" t="s">
        <v>372</v>
      </c>
      <c r="D94" s="22" t="s">
        <v>394</v>
      </c>
      <c r="E94" s="35" t="s">
        <v>555</v>
      </c>
      <c r="F94" s="22" t="s">
        <v>404</v>
      </c>
      <c r="G94" s="35" t="s">
        <v>436</v>
      </c>
      <c r="H94" s="22" t="s">
        <v>382</v>
      </c>
      <c r="I94" s="22" t="s">
        <v>377</v>
      </c>
      <c r="J94" s="35" t="s">
        <v>556</v>
      </c>
    </row>
    <row r="95" ht="18.75" customHeight="1" spans="1:10">
      <c r="A95" s="222" t="s">
        <v>557</v>
      </c>
      <c r="B95" s="22" t="s">
        <v>554</v>
      </c>
      <c r="C95" s="22" t="s">
        <v>384</v>
      </c>
      <c r="D95" s="22" t="s">
        <v>409</v>
      </c>
      <c r="E95" s="35" t="s">
        <v>558</v>
      </c>
      <c r="F95" s="22" t="s">
        <v>375</v>
      </c>
      <c r="G95" s="35" t="s">
        <v>413</v>
      </c>
      <c r="H95" s="22" t="s">
        <v>382</v>
      </c>
      <c r="I95" s="22" t="s">
        <v>377</v>
      </c>
      <c r="J95" s="35" t="s">
        <v>559</v>
      </c>
    </row>
    <row r="96" ht="18.75" customHeight="1" spans="1:10">
      <c r="A96" s="222" t="s">
        <v>557</v>
      </c>
      <c r="B96" s="22" t="s">
        <v>554</v>
      </c>
      <c r="C96" s="22" t="s">
        <v>389</v>
      </c>
      <c r="D96" s="22" t="s">
        <v>390</v>
      </c>
      <c r="E96" s="35" t="s">
        <v>560</v>
      </c>
      <c r="F96" s="22" t="s">
        <v>375</v>
      </c>
      <c r="G96" s="35" t="s">
        <v>381</v>
      </c>
      <c r="H96" s="22" t="s">
        <v>382</v>
      </c>
      <c r="I96" s="22" t="s">
        <v>377</v>
      </c>
      <c r="J96" s="35" t="s">
        <v>560</v>
      </c>
    </row>
  </sheetData>
  <mergeCells count="44">
    <mergeCell ref="A3:J3"/>
    <mergeCell ref="A4:H4"/>
    <mergeCell ref="A9:A12"/>
    <mergeCell ref="A13:A15"/>
    <mergeCell ref="A16:A18"/>
    <mergeCell ref="A19:A23"/>
    <mergeCell ref="A24:A28"/>
    <mergeCell ref="A29:A33"/>
    <mergeCell ref="A34:A36"/>
    <mergeCell ref="A37:A41"/>
    <mergeCell ref="A42:A46"/>
    <mergeCell ref="A47:A49"/>
    <mergeCell ref="A50:A52"/>
    <mergeCell ref="A53:A57"/>
    <mergeCell ref="A58:A62"/>
    <mergeCell ref="A63:A65"/>
    <mergeCell ref="A66:A70"/>
    <mergeCell ref="A71:A73"/>
    <mergeCell ref="A74:A78"/>
    <mergeCell ref="A79:A83"/>
    <mergeCell ref="A84:A88"/>
    <mergeCell ref="A89:A93"/>
    <mergeCell ref="A94:A96"/>
    <mergeCell ref="B9:B12"/>
    <mergeCell ref="B13:B15"/>
    <mergeCell ref="B16:B18"/>
    <mergeCell ref="B19:B23"/>
    <mergeCell ref="B24:B28"/>
    <mergeCell ref="B29:B33"/>
    <mergeCell ref="B34:B36"/>
    <mergeCell ref="B37:B41"/>
    <mergeCell ref="B42:B46"/>
    <mergeCell ref="B47:B49"/>
    <mergeCell ref="B50:B52"/>
    <mergeCell ref="B53:B57"/>
    <mergeCell ref="B58:B62"/>
    <mergeCell ref="B63:B65"/>
    <mergeCell ref="B66:B70"/>
    <mergeCell ref="B71:B73"/>
    <mergeCell ref="B74:B78"/>
    <mergeCell ref="B79:B83"/>
    <mergeCell ref="B84:B88"/>
    <mergeCell ref="B89:B93"/>
    <mergeCell ref="B94:B96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乐孑</cp:lastModifiedBy>
  <dcterms:created xsi:type="dcterms:W3CDTF">2025-02-09T16:42:00Z</dcterms:created>
  <dcterms:modified xsi:type="dcterms:W3CDTF">2025-07-02T07:29:14Z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E863409B3AF74466A7F48C1A4400D850_13</vt:lpwstr>
  </property>
  <property fmtid="{D5CDD505-2E9C-101B-9397-08002B2CF9AE}" pid="3" name="KSOProductBuildVer">
    <vt:lpwstr>2052-10.8.0.6018</vt:lpwstr>
  </property>
</Properties>
</file>