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firstSheet="1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<sst xmlns="http://schemas.openxmlformats.org/spreadsheetml/2006/main" count="1026" uniqueCount="402">
  <si>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</si>
  <si>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</si>
  <si>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</si>
  <si>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</si>
  <si>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</si>
  <si>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</si>
  <si>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</si>
  <si>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</si>
  <si>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</si>
  <si>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</si>
  <si>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</si>
  <si>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</si>
  <si>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</si>
  <si>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</si>
  <si>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</si>
  <si>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</si>
  <si>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</si>
  <si>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</si>
  <si>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</si>
  <si>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</si>
  <si>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</si>
  <si>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</si>
  <si>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</si>
  <si>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</si>
  <si>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</si>
  <si>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</si>
  <si>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</si>
  <si>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</si>
  <si>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</si>
  <si>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</si>
  <si>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</si>
  <si>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</si>
  <si>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</si>
  <si>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</si>
  <si>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</si>
  <si>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</si>
  <si>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</si>
  <si>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</si>
  <si>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</si>
  <si>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</si>
  <si>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</si>
  <si>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</si>
  <si>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</si>
  <si>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</si>
  <si>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</si>
  <si>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</si>
  <si>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</si>
  <si>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</si>
  <si>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</si>
  <si>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</si>
  <si>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</si>
  <si>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</si>
  <si>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</si>
  <si>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</si>
  <si>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</si>
  <si>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</si>
  <si>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</si>
  <si>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</si>
  <si>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</si>
  <si>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</si>
  <si>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</si>
  <si>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</si>
  <si>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</si>
  <si>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</si>
  <si>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</si>
  <si>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</si>
  <si>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</si>
  <si>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</si>
  <si>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</si>
  <si>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105021</t>
  </si>
  <si>
    <t>耿马傣族佤族自治县孟定下城国门学校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</si>
  <si>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</si>
  <si>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</si>
  <si>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</si>
  <si>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</si>
  <si>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</si>
  <si>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</si>
  <si>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</si>
  <si>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</si>
  <si>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</si>
  <si>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</si>
  <si>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</si>
  <si>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</si>
  <si>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</si>
  <si>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</si>
  <si>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</si>
  <si>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2050202</t>
  </si>
  <si>
    <t>20509</t>
  </si>
  <si>
    <t>2050999</t>
  </si>
  <si>
    <t>208</t>
  </si>
  <si>
    <t>社会保障和就业支出</t>
  </si>
  <si>
    <t>20805</t>
  </si>
  <si>
    <t>2080502</t>
  </si>
  <si>
    <t>2080505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</si>
  <si>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</si>
  <si>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</si>
  <si>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</si>
  <si>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</si>
  <si>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</si>
  <si>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</si>
  <si>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</si>
  <si>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</si>
  <si>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</si>
  <si>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</si>
  <si>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</si>
  <si>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</si>
  <si>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</si>
  <si>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</si>
  <si>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</si>
  <si>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</si>
  <si>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</si>
  <si>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</si>
  <si>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</si>
  <si>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</si>
  <si>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</si>
  <si>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</si>
  <si>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</si>
  <si>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</si>
  <si>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</si>
  <si>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</si>
  <si>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</si>
  <si>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</si>
  <si>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</si>
  <si>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</si>
  <si>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</si>
  <si>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</si>
  <si>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</si>
  <si>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</si>
  <si>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</si>
  <si>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</si>
  <si>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</si>
  <si>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</si>
  <si>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</si>
  <si>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</si>
  <si>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</si>
  <si>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</si>
  <si>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</si>
  <si>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</si>
  <si>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</si>
  <si>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</si>
  <si>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</si>
  <si>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</si>
  <si>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</si>
  <si>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</si>
  <si>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</si>
  <si>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</si>
  <si>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</si>
  <si>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</si>
  <si>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</si>
  <si>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</si>
  <si>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</si>
  <si>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</si>
  <si>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</si>
  <si>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</si>
  <si>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小学教育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</si>
  <si>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</si>
  <si>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</si>
  <si>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</si>
  <si>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</si>
  <si>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</si>
  <si>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</si>
  <si>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</si>
  <si>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</si>
  <si>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</si>
  <si>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</si>
  <si>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</si>
  <si>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2025年一般公共预算“三公”经费支出预算表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</si>
  <si>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</si>
  <si>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</si>
  <si>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</si>
  <si>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</si>
  <si>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</si>
  <si>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</si>
  <si>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</si>
  <si>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</si>
  <si>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</si>
  <si>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</si>
  <si>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</si>
  <si>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</si>
  <si>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</si>
  <si>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</si>
  <si>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</si>
  <si>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</si>
  <si>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</si>
  <si>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</si>
  <si>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</si>
  <si>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</si>
  <si>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</si>
  <si>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</si>
  <si>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</si>
  <si>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</si>
  <si>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</si>
  <si>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</si>
  <si>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</si>
  <si>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</si>
  <si>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</si>
  <si>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</si>
  <si>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530926210000000002328</t>
  </si>
  <si>
    <t>事业人员工资支出</t>
  </si>
  <si>
    <t>30101</t>
  </si>
  <si>
    <t>基本工资</t>
  </si>
  <si>
    <t>30102</t>
  </si>
  <si>
    <t>津贴补贴</t>
  </si>
  <si>
    <t>530926241100002395401</t>
  </si>
  <si>
    <t>乡镇岗位补贴（事业）</t>
  </si>
  <si>
    <t>530926231100001388268</t>
  </si>
  <si>
    <t>集中连片乡村教师生活补助</t>
  </si>
  <si>
    <t>530926231100001388269</t>
  </si>
  <si>
    <t>奖励性绩效工资</t>
  </si>
  <si>
    <t>30107</t>
  </si>
  <si>
    <t>绩效工资</t>
  </si>
  <si>
    <t>530926231100001388252</t>
  </si>
  <si>
    <t>事业人员绩效工资（2017年提高部分）</t>
  </si>
  <si>
    <t>530926231100001388247</t>
  </si>
  <si>
    <t>基础性绩效工资</t>
  </si>
  <si>
    <t>530926210000000002329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</si>
  <si>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</si>
  <si>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</si>
  <si>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</si>
  <si>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</si>
  <si>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</si>
  <si>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</si>
  <si>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</si>
  <si>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</si>
  <si>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</si>
  <si>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</si>
  <si>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</si>
  <si>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</si>
  <si>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</si>
  <si>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</si>
  <si>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</si>
  <si>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</si>
  <si>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</si>
  <si>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530926210000000002331</t>
  </si>
  <si>
    <t>30113</t>
  </si>
  <si>
    <t>530926231100001388260</t>
  </si>
  <si>
    <t>城乡小学生均公用经费</t>
  </si>
  <si>
    <t>30201</t>
  </si>
  <si>
    <t>办公费</t>
  </si>
  <si>
    <t>530926210000000002335</t>
  </si>
  <si>
    <t>工会经费</t>
  </si>
  <si>
    <t>30228</t>
  </si>
  <si>
    <t>530926251100003821435</t>
  </si>
  <si>
    <t>残疾人就业保障金</t>
  </si>
  <si>
    <t>30299</t>
  </si>
  <si>
    <t>其他商品和服务支出</t>
  </si>
  <si>
    <t>530926210000000002332</t>
  </si>
  <si>
    <t>离退休费</t>
  </si>
  <si>
    <t>30302</t>
  </si>
  <si>
    <t>退休费</t>
  </si>
  <si>
    <t>530926231100001388257</t>
  </si>
  <si>
    <t>公益性岗位住房公积金</t>
  </si>
  <si>
    <t>30305</t>
  </si>
  <si>
    <t>生活补助</t>
  </si>
  <si>
    <t>530926231100001388274</t>
  </si>
  <si>
    <t>代课教师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</si>
  <si>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</si>
  <si>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</si>
  <si>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</si>
  <si>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</si>
  <si>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</si>
  <si>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</si>
  <si>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</si>
  <si>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</si>
  <si>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</si>
  <si>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课后延时服务专项资金</t>
  </si>
  <si>
    <t>事业发展类</t>
  </si>
  <si>
    <t>530926251100003825482</t>
  </si>
  <si>
    <t>30226</t>
  </si>
  <si>
    <t>劳务费</t>
  </si>
  <si>
    <t>县级配套学生资助专项资金</t>
  </si>
  <si>
    <t>民生类</t>
  </si>
  <si>
    <t>530926251100003825481</t>
  </si>
  <si>
    <t>30308</t>
  </si>
  <si>
    <t>助学金</t>
  </si>
  <si>
    <t>自有专项资金</t>
  </si>
  <si>
    <t>530926251100003825500</t>
  </si>
  <si>
    <t>自有资金食堂伙食费资金</t>
  </si>
  <si>
    <t>530926251100003825483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</si>
  <si>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</si>
  <si>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</si>
  <si>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</si>
  <si>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</si>
  <si>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</si>
  <si>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</si>
  <si>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</si>
  <si>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</si>
  <si>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</si>
  <si>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</si>
  <si>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</si>
  <si>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按照所扣缴的税款，付给 2％的手续费，用于代扣代缴费用开支和奖励代扣代缴工作做得较好的办税人员</t>
  </si>
  <si>
    <t>产出指标</t>
  </si>
  <si>
    <t>数量指标</t>
  </si>
  <si>
    <t>培训人次</t>
  </si>
  <si>
    <t>&gt;=</t>
  </si>
  <si>
    <t>200</t>
  </si>
  <si>
    <t>人</t>
  </si>
  <si>
    <t>定量指标</t>
  </si>
  <si>
    <t>10</t>
  </si>
  <si>
    <t>成人教育学生人数</t>
  </si>
  <si>
    <t>615</t>
  </si>
  <si>
    <t>质量指标</t>
  </si>
  <si>
    <t>培训合格率</t>
  </si>
  <si>
    <t>98</t>
  </si>
  <si>
    <t>%</t>
  </si>
  <si>
    <t>时效指标</t>
  </si>
  <si>
    <t>资金到位及时率</t>
  </si>
  <si>
    <t>95</t>
  </si>
  <si>
    <t>成本指标</t>
  </si>
  <si>
    <t>经济成本指标</t>
  </si>
  <si>
    <t>=</t>
  </si>
  <si>
    <t>201000</t>
  </si>
  <si>
    <t>元</t>
  </si>
  <si>
    <t>效益指标</t>
  </si>
  <si>
    <t>社会效益</t>
  </si>
  <si>
    <t>保障项目正常运转</t>
  </si>
  <si>
    <t>正常运转</t>
  </si>
  <si>
    <t>定性指标</t>
  </si>
  <si>
    <t>15</t>
  </si>
  <si>
    <t>可持续影响</t>
  </si>
  <si>
    <t>改善办学条件</t>
  </si>
  <si>
    <t>满意度指标</t>
  </si>
  <si>
    <t>服务对象满意度</t>
  </si>
  <si>
    <t>学校和老师满意度</t>
  </si>
  <si>
    <t>学员满意度</t>
  </si>
  <si>
    <t>按单位自定收费标准收取学生伙食费，提高学生营养均衡。</t>
  </si>
  <si>
    <t>学生数</t>
  </si>
  <si>
    <t>810</t>
  </si>
  <si>
    <t>上交学生伙食费学生数</t>
  </si>
  <si>
    <t>采购食材新鲜合格</t>
  </si>
  <si>
    <t>新鲜合格</t>
  </si>
  <si>
    <t>达标</t>
  </si>
  <si>
    <t>每天2餐伙食</t>
  </si>
  <si>
    <t>次</t>
  </si>
  <si>
    <t>每天2餐，提供中餐、午餐</t>
  </si>
  <si>
    <t>提高住校生膳食营养均衡</t>
  </si>
  <si>
    <t>90</t>
  </si>
  <si>
    <t>学生和家长满意度</t>
  </si>
  <si>
    <t>85</t>
  </si>
  <si>
    <t>学生和家长的满意度</t>
  </si>
  <si>
    <t>通过减免学生学费、发放国家助学金、奖学金等达到改善受助学生学习和生活开支，改善家庭经济情况。免学费资金的拨入能有效的改善学校办学条件，是大力发展职业教育的有力保障。</t>
  </si>
  <si>
    <t>免学费受助学生人数</t>
  </si>
  <si>
    <t>271</t>
  </si>
  <si>
    <t>国家助学金受助人数</t>
  </si>
  <si>
    <t>204</t>
  </si>
  <si>
    <t>学生资助金覆盖率</t>
  </si>
  <si>
    <t>100</t>
  </si>
  <si>
    <t>25650</t>
  </si>
  <si>
    <t>政策的知晓度</t>
  </si>
  <si>
    <t>家庭贫困学生入学率</t>
  </si>
  <si>
    <t>家长和学生满意度</t>
  </si>
  <si>
    <t>按时发放资金，专款专用。</t>
  </si>
  <si>
    <t>课后服务学生人数</t>
  </si>
  <si>
    <t>3039</t>
  </si>
  <si>
    <t>义务教育阶段课后延时服务专项资金</t>
  </si>
  <si>
    <t>参与课后服务学校数</t>
  </si>
  <si>
    <t>12</t>
  </si>
  <si>
    <t>所</t>
  </si>
  <si>
    <t>课后服务学生覆盖率</t>
  </si>
  <si>
    <t>获得补助教师覆盖率</t>
  </si>
  <si>
    <t>课后延时发放及时率</t>
  </si>
  <si>
    <t>促进学生全面发展</t>
  </si>
  <si>
    <t>有效</t>
  </si>
  <si>
    <t>减轻学生和家长负担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</si>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</sst>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3" borderId="14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8" applyNumberFormat="0" applyAlignment="0" applyProtection="0">
      <alignment vertical="center"/>
    </xf>
    <xf numFmtId="0" fontId="36" fillId="5" borderId="17" applyNumberFormat="0" applyAlignment="0" applyProtection="0">
      <alignment vertical="center"/>
    </xf>
    <xf numFmtId="0" fontId="37" fillId="6" borderId="19" applyNumberFormat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2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>
      <alignment vertical="top"/>
    </xf>
    <xf numFmtId="0" fontId="14" fillId="0" borderId="0" xfId="0" applyFont="1" applyAlignment="1" applyProtection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7" fillId="0" borderId="6" xfId="0" applyFont="1" applyBorder="1" applyAlignment="1">
      <alignment vertical="center"/>
      <protection locked="0"/>
    </xf>
    <xf numFmtId="0" fontId="18" fillId="0" borderId="6" xfId="0" applyFont="1" applyBorder="1" applyAlignment="1">
      <alignment horizontal="center" vertical="center"/>
      <protection locked="0"/>
    </xf>
    <xf numFmtId="176" fontId="18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1" fillId="0" borderId="0" xfId="0" applyFont="1" applyAlignment="1" applyProtection="1"/>
    <xf numFmtId="0" fontId="22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9" fillId="0" borderId="0" xfId="0" applyFont="1" applyProtection="1">
      <alignment vertical="top"/>
    </xf>
    <xf numFmtId="0" fontId="22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top"/>
    </xf>
    <xf numFmtId="0" fontId="24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5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www.wps.cn/officeDocument/2023/relationships/customStorage" Target="customStorage/customStorage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10" workbookViewId="0">
      <selection activeCell="D22" sqref="D22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205"/>
      <c r="C2" s="205"/>
      <c r="D2" s="205"/>
    </row>
    <row r="3" ht="18.75" customHeight="1" spans="1:4">
      <c r="A3" s="39" t="str">
        <f>"单位名称："&amp;"耿马傣族佤族自治县孟定下城国门学校"</f>
        <v>单位名称：耿马傣族佤族自治县孟定下城国门学校</v>
      </c>
      <c r="B3" s="206"/>
      <c r="C3" s="206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13286174.97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207" t="s">
        <v>14</v>
      </c>
      <c r="B11" s="23">
        <v>952800</v>
      </c>
      <c r="C11" s="166" t="s">
        <v>15</v>
      </c>
      <c r="D11" s="23">
        <v>10602967.68</v>
      </c>
    </row>
    <row r="12" ht="18.75" customHeight="1" spans="1:4">
      <c r="A12" s="169" t="s">
        <v>16</v>
      </c>
      <c r="B12" s="23"/>
      <c r="C12" s="168" t="s">
        <v>17</v>
      </c>
      <c r="D12" s="23"/>
    </row>
    <row r="13" ht="18.75" customHeight="1" spans="1:4">
      <c r="A13" s="169" t="s">
        <v>18</v>
      </c>
      <c r="B13" s="23"/>
      <c r="C13" s="168" t="s">
        <v>19</v>
      </c>
      <c r="D13" s="23"/>
    </row>
    <row r="14" ht="18.75" customHeight="1" spans="1:4">
      <c r="A14" s="169" t="s">
        <v>20</v>
      </c>
      <c r="B14" s="23"/>
      <c r="C14" s="168" t="s">
        <v>21</v>
      </c>
      <c r="D14" s="23">
        <v>2093224.68</v>
      </c>
    </row>
    <row r="15" ht="18.75" customHeight="1" spans="1:4">
      <c r="A15" s="169" t="s">
        <v>22</v>
      </c>
      <c r="B15" s="23"/>
      <c r="C15" s="168" t="s">
        <v>23</v>
      </c>
      <c r="D15" s="23">
        <v>552071.25</v>
      </c>
    </row>
    <row r="16" ht="18.75" customHeight="1" spans="1:4">
      <c r="A16" s="169" t="s">
        <v>24</v>
      </c>
      <c r="B16" s="23">
        <v>952800</v>
      </c>
      <c r="C16" s="169" t="s">
        <v>25</v>
      </c>
      <c r="D16" s="23"/>
    </row>
    <row r="17" ht="18.75" customHeight="1" spans="1:4">
      <c r="A17" s="169" t="s">
        <v>26</v>
      </c>
      <c r="B17" s="23"/>
      <c r="C17" s="169" t="s">
        <v>27</v>
      </c>
      <c r="D17" s="23"/>
    </row>
    <row r="18" ht="18.75" customHeight="1" spans="1:4">
      <c r="A18" s="170" t="s">
        <v>26</v>
      </c>
      <c r="B18" s="23"/>
      <c r="C18" s="168" t="s">
        <v>28</v>
      </c>
      <c r="D18" s="23"/>
    </row>
    <row r="19" ht="18.75" customHeight="1" spans="1:4">
      <c r="A19" s="170" t="s">
        <v>26</v>
      </c>
      <c r="B19" s="23"/>
      <c r="C19" s="168" t="s">
        <v>29</v>
      </c>
      <c r="D19" s="23"/>
    </row>
    <row r="20" ht="18.75" customHeight="1" spans="1:4">
      <c r="A20" s="170" t="s">
        <v>26</v>
      </c>
      <c r="B20" s="23"/>
      <c r="C20" s="168" t="s">
        <v>30</v>
      </c>
      <c r="D20" s="23"/>
    </row>
    <row r="21" ht="18.75" customHeight="1" spans="1:4">
      <c r="A21" s="170" t="s">
        <v>26</v>
      </c>
      <c r="B21" s="23"/>
      <c r="C21" s="168" t="s">
        <v>31</v>
      </c>
      <c r="D21" s="23"/>
    </row>
    <row r="22" ht="18.75" customHeight="1" spans="1:4">
      <c r="A22" s="170" t="s">
        <v>26</v>
      </c>
      <c r="B22" s="23"/>
      <c r="C22" s="168" t="s">
        <v>32</v>
      </c>
      <c r="D22" s="23"/>
    </row>
    <row r="23" ht="18.75" customHeight="1" spans="1:4">
      <c r="A23" s="170" t="s">
        <v>26</v>
      </c>
      <c r="B23" s="23"/>
      <c r="C23" s="168" t="s">
        <v>33</v>
      </c>
      <c r="D23" s="23"/>
    </row>
    <row r="24" ht="18.75" customHeight="1" spans="1:4">
      <c r="A24" s="170" t="s">
        <v>26</v>
      </c>
      <c r="B24" s="23"/>
      <c r="C24" s="168" t="s">
        <v>34</v>
      </c>
      <c r="D24" s="23"/>
    </row>
    <row r="25" ht="18.75" customHeight="1" spans="1:4">
      <c r="A25" s="170" t="s">
        <v>26</v>
      </c>
      <c r="B25" s="23"/>
      <c r="C25" s="168" t="s">
        <v>35</v>
      </c>
      <c r="D25" s="23">
        <v>867411.36</v>
      </c>
    </row>
    <row r="26" ht="18.75" customHeight="1" spans="1:4">
      <c r="A26" s="170" t="s">
        <v>26</v>
      </c>
      <c r="B26" s="23"/>
      <c r="C26" s="168" t="s">
        <v>36</v>
      </c>
      <c r="D26" s="23"/>
    </row>
    <row r="27" ht="18.75" customHeight="1" spans="1:4">
      <c r="A27" s="170" t="s">
        <v>26</v>
      </c>
      <c r="B27" s="23"/>
      <c r="C27" s="168" t="s">
        <v>37</v>
      </c>
      <c r="D27" s="23"/>
    </row>
    <row r="28" ht="18.75" customHeight="1" spans="1:4">
      <c r="A28" s="170" t="s">
        <v>26</v>
      </c>
      <c r="B28" s="23"/>
      <c r="C28" s="168" t="s">
        <v>38</v>
      </c>
      <c r="D28" s="23"/>
    </row>
    <row r="29" ht="18.75" customHeight="1" spans="1:4">
      <c r="A29" s="170" t="s">
        <v>26</v>
      </c>
      <c r="B29" s="23"/>
      <c r="C29" s="168" t="s">
        <v>39</v>
      </c>
      <c r="D29" s="23"/>
    </row>
    <row r="30" ht="18.75" customHeight="1" spans="1:4">
      <c r="A30" s="171" t="s">
        <v>26</v>
      </c>
      <c r="B30" s="23"/>
      <c r="C30" s="169" t="s">
        <v>40</v>
      </c>
      <c r="D30" s="23">
        <v>123300</v>
      </c>
    </row>
    <row r="31" ht="18.75" customHeight="1" spans="1:4">
      <c r="A31" s="171" t="s">
        <v>26</v>
      </c>
      <c r="B31" s="23"/>
      <c r="C31" s="169" t="s">
        <v>41</v>
      </c>
      <c r="D31" s="23"/>
    </row>
    <row r="32" ht="18.75" customHeight="1" spans="1:4">
      <c r="A32" s="171" t="s">
        <v>26</v>
      </c>
      <c r="B32" s="23"/>
      <c r="C32" s="169" t="s">
        <v>42</v>
      </c>
      <c r="D32" s="23"/>
    </row>
    <row r="33" ht="18.75" customHeight="1" spans="1:4">
      <c r="A33" s="208" t="s">
        <v>43</v>
      </c>
      <c r="B33" s="172">
        <f>SUM(B7:B11)</f>
        <v>14238974.97</v>
      </c>
      <c r="C33" s="209" t="s">
        <v>44</v>
      </c>
      <c r="D33" s="172">
        <v>14238974.97</v>
      </c>
    </row>
    <row r="34" ht="18.75" customHeight="1" spans="1:4">
      <c r="A34" s="210" t="s">
        <v>45</v>
      </c>
      <c r="B34" s="23"/>
      <c r="C34" s="128" t="s">
        <v>46</v>
      </c>
      <c r="D34" s="23"/>
    </row>
    <row r="35" ht="18.75" customHeight="1" spans="1:4">
      <c r="A35" s="210" t="s">
        <v>47</v>
      </c>
      <c r="B35" s="23"/>
      <c r="C35" s="128" t="s">
        <v>47</v>
      </c>
      <c r="D35" s="23"/>
    </row>
    <row r="36" ht="18.75" customHeight="1" spans="1:4">
      <c r="A36" s="210" t="s">
        <v>48</v>
      </c>
      <c r="B36" s="23"/>
      <c r="C36" s="128" t="s">
        <v>49</v>
      </c>
      <c r="D36" s="23"/>
    </row>
    <row r="37" ht="18.75" customHeight="1" spans="1:4">
      <c r="A37" s="211" t="s">
        <v>50</v>
      </c>
      <c r="B37" s="172">
        <f t="shared" ref="B37:D37" si="0">B33+B34</f>
        <v>14238974.97</v>
      </c>
      <c r="C37" s="209" t="s">
        <v>51</v>
      </c>
      <c r="D37" s="172">
        <f t="shared" si="0"/>
        <v>14238974.97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E29" sqref="E29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364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365</v>
      </c>
      <c r="C2" s="101"/>
      <c r="D2" s="102"/>
      <c r="E2" s="102"/>
      <c r="F2" s="102"/>
    </row>
    <row r="3" ht="18.75" customHeight="1" spans="1:6">
      <c r="A3" s="7" t="str">
        <f>"单位名称："&amp;"耿马傣族佤族自治县孟定下城国门学校"</f>
        <v>单位名称：耿马傣族佤族自治县孟定下城国门学校</v>
      </c>
      <c r="B3" s="7" t="s">
        <v>366</v>
      </c>
      <c r="C3" s="96"/>
      <c r="D3" s="98"/>
      <c r="E3" s="98"/>
      <c r="F3" s="37" t="s">
        <v>1</v>
      </c>
    </row>
    <row r="4" ht="18.75" customHeight="1" spans="1:6">
      <c r="A4" s="103" t="s">
        <v>180</v>
      </c>
      <c r="B4" s="104" t="s">
        <v>72</v>
      </c>
      <c r="C4" s="105" t="s">
        <v>73</v>
      </c>
      <c r="D4" s="13" t="s">
        <v>367</v>
      </c>
      <c r="E4" s="13"/>
      <c r="F4" s="14"/>
    </row>
    <row r="5" ht="18.75" customHeight="1" spans="1:6">
      <c r="A5" s="106"/>
      <c r="B5" s="107"/>
      <c r="C5" s="93"/>
      <c r="D5" s="92" t="s">
        <v>55</v>
      </c>
      <c r="E5" s="92" t="s">
        <v>74</v>
      </c>
      <c r="F5" s="92" t="s">
        <v>75</v>
      </c>
    </row>
    <row r="6" ht="18.75" customHeight="1" spans="1:6">
      <c r="A6" s="106">
        <v>1</v>
      </c>
      <c r="B6" s="108" t="s">
        <v>148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106</v>
      </c>
      <c r="B9" s="111" t="s">
        <v>106</v>
      </c>
      <c r="C9" s="112" t="s">
        <v>106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8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E29" sqref="E29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368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"单位名称："&amp;"耿马傣族佤族自治县孟定下城国门学校"</f>
        <v>单位名称：耿马傣族佤族自治县孟定下城国门学校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167</v>
      </c>
    </row>
    <row r="4" ht="18.75" customHeight="1" spans="1:17">
      <c r="A4" s="11" t="s">
        <v>369</v>
      </c>
      <c r="B4" s="70" t="s">
        <v>370</v>
      </c>
      <c r="C4" s="70" t="s">
        <v>371</v>
      </c>
      <c r="D4" s="70" t="s">
        <v>372</v>
      </c>
      <c r="E4" s="70" t="s">
        <v>373</v>
      </c>
      <c r="F4" s="70" t="s">
        <v>374</v>
      </c>
      <c r="G4" s="42" t="s">
        <v>187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55</v>
      </c>
      <c r="H5" s="73" t="s">
        <v>58</v>
      </c>
      <c r="I5" s="73" t="s">
        <v>375</v>
      </c>
      <c r="J5" s="73" t="s">
        <v>376</v>
      </c>
      <c r="K5" s="74" t="s">
        <v>377</v>
      </c>
      <c r="L5" s="87" t="s">
        <v>77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57</v>
      </c>
      <c r="I6" s="75"/>
      <c r="J6" s="75"/>
      <c r="K6" s="76"/>
      <c r="L6" s="75" t="s">
        <v>57</v>
      </c>
      <c r="M6" s="75" t="s">
        <v>64</v>
      </c>
      <c r="N6" s="75" t="s">
        <v>195</v>
      </c>
      <c r="O6" s="90" t="s">
        <v>66</v>
      </c>
      <c r="P6" s="76" t="s">
        <v>67</v>
      </c>
      <c r="Q6" s="75" t="s">
        <v>68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106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4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topLeftCell="B1" workbookViewId="0">
      <selection activeCell="E29" sqref="E29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378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"单位名称："&amp;"耿马傣族佤族自治县孟定下城国门学校"</f>
        <v>单位名称：耿马傣族佤族自治县孟定下城国门学校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167</v>
      </c>
    </row>
    <row r="4" ht="18.75" customHeight="1" spans="1:14">
      <c r="A4" s="11" t="s">
        <v>369</v>
      </c>
      <c r="B4" s="70" t="s">
        <v>379</v>
      </c>
      <c r="C4" s="71" t="s">
        <v>380</v>
      </c>
      <c r="D4" s="42" t="s">
        <v>187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55</v>
      </c>
      <c r="E5" s="73" t="s">
        <v>58</v>
      </c>
      <c r="F5" s="73" t="s">
        <v>375</v>
      </c>
      <c r="G5" s="73" t="s">
        <v>376</v>
      </c>
      <c r="H5" s="74" t="s">
        <v>377</v>
      </c>
      <c r="I5" s="87" t="s">
        <v>77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57</v>
      </c>
      <c r="J6" s="75" t="s">
        <v>64</v>
      </c>
      <c r="K6" s="75" t="s">
        <v>195</v>
      </c>
      <c r="L6" s="90" t="s">
        <v>66</v>
      </c>
      <c r="M6" s="76" t="s">
        <v>67</v>
      </c>
      <c r="N6" s="75" t="s">
        <v>68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106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46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8"/>
  <sheetViews>
    <sheetView showZeros="0" workbookViewId="0">
      <selection activeCell="E29" sqref="E29"/>
    </sheetView>
  </sheetViews>
  <sheetFormatPr defaultColWidth="9.14285714285714" defaultRowHeight="14.25" customHeight="1" outlineLevelRow="7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381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"单位名称："&amp;"耿马傣族佤族自治县孟定下城国门学校"</f>
        <v>单位名称：耿马傣族佤族自治县孟定下城国门学校</v>
      </c>
      <c r="B3" s="58"/>
      <c r="C3" s="58"/>
      <c r="D3" s="59"/>
      <c r="E3" s="60"/>
      <c r="G3" s="61"/>
      <c r="H3" s="61"/>
      <c r="I3" s="36" t="s">
        <v>167</v>
      </c>
    </row>
    <row r="4" ht="18.75" customHeight="1" spans="1:9">
      <c r="A4" s="29" t="s">
        <v>382</v>
      </c>
      <c r="B4" s="12" t="s">
        <v>187</v>
      </c>
      <c r="C4" s="13"/>
      <c r="D4" s="13"/>
      <c r="E4" s="12" t="s">
        <v>383</v>
      </c>
      <c r="F4" s="13"/>
      <c r="G4" s="62"/>
      <c r="H4" s="62"/>
      <c r="I4" s="14"/>
    </row>
    <row r="5" ht="18.75" customHeight="1" spans="1:9">
      <c r="A5" s="31"/>
      <c r="B5" s="30" t="s">
        <v>55</v>
      </c>
      <c r="C5" s="11" t="s">
        <v>58</v>
      </c>
      <c r="D5" s="63" t="s">
        <v>384</v>
      </c>
      <c r="E5" s="64" t="s">
        <v>385</v>
      </c>
      <c r="F5" s="64" t="s">
        <v>385</v>
      </c>
      <c r="G5" s="64" t="s">
        <v>385</v>
      </c>
      <c r="H5" s="64" t="s">
        <v>385</v>
      </c>
      <c r="I5" s="64" t="s">
        <v>385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7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E29" sqref="E29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6" t="s">
        <v>386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"单位名称："&amp;"耿马傣族佤族自治县孟定下城国门学校"</f>
        <v>单位名称：耿马傣族佤族自治县孟定下城国门学校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280</v>
      </c>
      <c r="B4" s="44" t="s">
        <v>281</v>
      </c>
      <c r="C4" s="44" t="s">
        <v>282</v>
      </c>
      <c r="D4" s="44" t="s">
        <v>283</v>
      </c>
      <c r="E4" s="44" t="s">
        <v>284</v>
      </c>
      <c r="F4" s="51" t="s">
        <v>285</v>
      </c>
      <c r="G4" s="44" t="s">
        <v>286</v>
      </c>
      <c r="H4" s="51" t="s">
        <v>287</v>
      </c>
      <c r="I4" s="51" t="s">
        <v>288</v>
      </c>
      <c r="J4" s="44" t="s">
        <v>289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E29" sqref="E29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387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"单位名称："&amp;"耿马傣族佤族自治县孟定下城国门学校"</f>
        <v>单位名称：耿马傣族佤族自治县孟定下城国门学校</v>
      </c>
      <c r="B3" s="8"/>
      <c r="C3" s="3"/>
      <c r="H3" s="40" t="s">
        <v>167</v>
      </c>
    </row>
    <row r="4" ht="18.75" customHeight="1" spans="1:8">
      <c r="A4" s="11" t="s">
        <v>180</v>
      </c>
      <c r="B4" s="11" t="s">
        <v>388</v>
      </c>
      <c r="C4" s="11" t="s">
        <v>389</v>
      </c>
      <c r="D4" s="11" t="s">
        <v>390</v>
      </c>
      <c r="E4" s="11" t="s">
        <v>391</v>
      </c>
      <c r="F4" s="41" t="s">
        <v>392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373</v>
      </c>
      <c r="G5" s="44" t="s">
        <v>393</v>
      </c>
      <c r="H5" s="44" t="s">
        <v>394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55</v>
      </c>
      <c r="B8" s="47"/>
      <c r="C8" s="47"/>
      <c r="D8" s="47"/>
      <c r="E8" s="48"/>
      <c r="F8" s="46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E29" sqref="E29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395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"单位名称："&amp;"耿马傣族佤族自治县孟定下城国门学校"</f>
        <v>单位名称：耿马傣族佤族自治县孟定下城国门学校</v>
      </c>
      <c r="B3" s="8"/>
      <c r="C3" s="8"/>
      <c r="D3" s="8"/>
      <c r="E3" s="8"/>
      <c r="F3" s="8"/>
      <c r="G3" s="8"/>
      <c r="H3" s="9"/>
      <c r="I3" s="9"/>
      <c r="J3" s="9"/>
      <c r="K3" s="4" t="s">
        <v>167</v>
      </c>
    </row>
    <row r="4" ht="18.75" customHeight="1" spans="1:11">
      <c r="A4" s="10" t="s">
        <v>259</v>
      </c>
      <c r="B4" s="10" t="s">
        <v>182</v>
      </c>
      <c r="C4" s="10" t="s">
        <v>260</v>
      </c>
      <c r="D4" s="11" t="s">
        <v>183</v>
      </c>
      <c r="E4" s="11" t="s">
        <v>184</v>
      </c>
      <c r="F4" s="11" t="s">
        <v>261</v>
      </c>
      <c r="G4" s="11" t="s">
        <v>262</v>
      </c>
      <c r="H4" s="29" t="s">
        <v>55</v>
      </c>
      <c r="I4" s="12" t="s">
        <v>396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106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6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workbookViewId="0">
      <selection activeCell="E29" sqref="E2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"单位名称："&amp;"耿马傣族佤族自治县孟定下城国门学校"</f>
        <v>单位名称：耿马傣族佤族自治县孟定下城国门学校</v>
      </c>
      <c r="B3" s="8"/>
      <c r="C3" s="8"/>
      <c r="D3" s="8"/>
      <c r="E3" s="9"/>
      <c r="F3" s="9"/>
      <c r="G3" s="4" t="s">
        <v>167</v>
      </c>
    </row>
    <row r="4" ht="18.75" customHeight="1" spans="1:7">
      <c r="A4" s="10" t="s">
        <v>260</v>
      </c>
      <c r="B4" s="10" t="s">
        <v>259</v>
      </c>
      <c r="C4" s="10" t="s">
        <v>182</v>
      </c>
      <c r="D4" s="11" t="s">
        <v>398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48919.27</v>
      </c>
      <c r="F8" s="23"/>
      <c r="G8" s="23"/>
    </row>
    <row r="9" ht="18.75" customHeight="1" spans="1:7">
      <c r="A9" s="21"/>
      <c r="B9" s="21" t="s">
        <v>399</v>
      </c>
      <c r="C9" s="21" t="s">
        <v>270</v>
      </c>
      <c r="D9" s="21" t="s">
        <v>400</v>
      </c>
      <c r="E9" s="23">
        <v>48919.27</v>
      </c>
      <c r="F9" s="23"/>
      <c r="G9" s="23"/>
    </row>
    <row r="10" ht="18.75" customHeight="1" spans="1:7">
      <c r="A10" s="24" t="s">
        <v>55</v>
      </c>
      <c r="B10" s="25" t="s">
        <v>401</v>
      </c>
      <c r="C10" s="25"/>
      <c r="D10" s="26"/>
      <c r="E10" s="23">
        <v>48919.27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E1" workbookViewId="0">
      <selection activeCell="E29" sqref="E29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8"/>
      <c r="O1" s="65"/>
      <c r="P1" s="65"/>
      <c r="Q1" s="65"/>
      <c r="R1" s="65"/>
      <c r="S1" s="36" t="s">
        <v>52</v>
      </c>
    </row>
    <row r="2" ht="57.75" customHeight="1" spans="1:19">
      <c r="A2" s="124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99"/>
      <c r="P2" s="199"/>
      <c r="Q2" s="199"/>
      <c r="R2" s="199"/>
      <c r="S2" s="199"/>
    </row>
    <row r="3" ht="18.75" customHeight="1" spans="1:19">
      <c r="A3" s="39" t="str">
        <f>"单位名称："&amp;"耿马傣族佤族自治县孟定下城国门学校"</f>
        <v>单位名称：耿马傣族佤族自治县孟定下城国门学校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84" t="s">
        <v>53</v>
      </c>
      <c r="B4" s="185" t="s">
        <v>54</v>
      </c>
      <c r="C4" s="185" t="s">
        <v>55</v>
      </c>
      <c r="D4" s="186" t="s">
        <v>56</v>
      </c>
      <c r="E4" s="187"/>
      <c r="F4" s="187"/>
      <c r="G4" s="187"/>
      <c r="H4" s="187"/>
      <c r="I4" s="187"/>
      <c r="J4" s="200"/>
      <c r="K4" s="187"/>
      <c r="L4" s="187"/>
      <c r="M4" s="187"/>
      <c r="N4" s="201"/>
      <c r="O4" s="186" t="s">
        <v>45</v>
      </c>
      <c r="P4" s="186"/>
      <c r="Q4" s="186"/>
      <c r="R4" s="186"/>
      <c r="S4" s="204"/>
    </row>
    <row r="5" ht="18.75" customHeight="1" spans="1:19">
      <c r="A5" s="188"/>
      <c r="B5" s="189"/>
      <c r="C5" s="189"/>
      <c r="D5" s="190" t="s">
        <v>57</v>
      </c>
      <c r="E5" s="190" t="s">
        <v>58</v>
      </c>
      <c r="F5" s="190" t="s">
        <v>59</v>
      </c>
      <c r="G5" s="190" t="s">
        <v>60</v>
      </c>
      <c r="H5" s="190" t="s">
        <v>61</v>
      </c>
      <c r="I5" s="202" t="s">
        <v>62</v>
      </c>
      <c r="J5" s="202"/>
      <c r="K5" s="202"/>
      <c r="L5" s="202"/>
      <c r="M5" s="202"/>
      <c r="N5" s="193"/>
      <c r="O5" s="190" t="s">
        <v>57</v>
      </c>
      <c r="P5" s="190" t="s">
        <v>58</v>
      </c>
      <c r="Q5" s="190" t="s">
        <v>59</v>
      </c>
      <c r="R5" s="190" t="s">
        <v>60</v>
      </c>
      <c r="S5" s="190" t="s">
        <v>63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57</v>
      </c>
      <c r="J6" s="192" t="s">
        <v>64</v>
      </c>
      <c r="K6" s="192" t="s">
        <v>65</v>
      </c>
      <c r="L6" s="192" t="s">
        <v>66</v>
      </c>
      <c r="M6" s="192" t="s">
        <v>67</v>
      </c>
      <c r="N6" s="192" t="s">
        <v>68</v>
      </c>
      <c r="O6" s="203"/>
      <c r="P6" s="203"/>
      <c r="Q6" s="203"/>
      <c r="R6" s="203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69</v>
      </c>
      <c r="B8" s="195" t="s">
        <v>70</v>
      </c>
      <c r="C8" s="23">
        <v>14238974.97</v>
      </c>
      <c r="D8" s="23">
        <v>14238974.97</v>
      </c>
      <c r="E8" s="23">
        <v>13286174.97</v>
      </c>
      <c r="F8" s="23"/>
      <c r="G8" s="23"/>
      <c r="H8" s="23"/>
      <c r="I8" s="23">
        <v>952800</v>
      </c>
      <c r="J8" s="23"/>
      <c r="K8" s="23"/>
      <c r="L8" s="23"/>
      <c r="M8" s="23"/>
      <c r="N8" s="23">
        <v>952800</v>
      </c>
      <c r="O8" s="23"/>
      <c r="P8" s="23"/>
      <c r="Q8" s="23"/>
      <c r="R8" s="23"/>
      <c r="S8" s="23"/>
    </row>
    <row r="9" ht="18.75" customHeight="1" spans="1:19">
      <c r="A9" s="196" t="s">
        <v>55</v>
      </c>
      <c r="B9" s="197"/>
      <c r="C9" s="23">
        <v>14238974.97</v>
      </c>
      <c r="D9" s="23">
        <v>14238974.97</v>
      </c>
      <c r="E9" s="23">
        <v>13286174.97</v>
      </c>
      <c r="F9" s="23"/>
      <c r="G9" s="23"/>
      <c r="H9" s="23"/>
      <c r="I9" s="23">
        <v>952800</v>
      </c>
      <c r="J9" s="23"/>
      <c r="K9" s="23"/>
      <c r="L9" s="23"/>
      <c r="M9" s="23"/>
      <c r="N9" s="23">
        <v>952800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3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topLeftCell="I1" workbookViewId="0">
      <selection activeCell="E29" sqref="E29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4"/>
      <c r="E1" s="1"/>
      <c r="F1" s="1"/>
      <c r="G1" s="1"/>
      <c r="H1" s="174"/>
      <c r="I1" s="1"/>
      <c r="J1" s="174"/>
      <c r="K1" s="1"/>
      <c r="L1" s="1"/>
      <c r="M1" s="1"/>
      <c r="N1" s="1"/>
      <c r="O1" s="37" t="s">
        <v>71</v>
      </c>
    </row>
    <row r="2" ht="42" customHeight="1" spans="1:15">
      <c r="A2" s="5" t="str">
        <f>"2025"&amp;"年部门支出预算表"</f>
        <v>2025年部门支出预算表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</row>
    <row r="3" ht="18.75" customHeight="1" spans="1:15">
      <c r="A3" s="176" t="str">
        <f>"单位名称："&amp;"耿马傣族佤族自治县孟定下城国门学校"</f>
        <v>单位名称：耿马傣族佤族自治县孟定下城国门学校</v>
      </c>
      <c r="B3" s="177"/>
      <c r="C3" s="60"/>
      <c r="D3" s="28"/>
      <c r="E3" s="60"/>
      <c r="F3" s="60"/>
      <c r="G3" s="60"/>
      <c r="H3" s="28"/>
      <c r="I3" s="60"/>
      <c r="J3" s="28"/>
      <c r="K3" s="60"/>
      <c r="L3" s="60"/>
      <c r="M3" s="182"/>
      <c r="N3" s="182"/>
      <c r="O3" s="37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2" t="s">
        <v>74</v>
      </c>
      <c r="F4" s="133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57</v>
      </c>
      <c r="E5" s="90" t="s">
        <v>74</v>
      </c>
      <c r="F5" s="90" t="s">
        <v>75</v>
      </c>
      <c r="G5" s="18"/>
      <c r="H5" s="18"/>
      <c r="I5" s="18"/>
      <c r="J5" s="64" t="s">
        <v>57</v>
      </c>
      <c r="K5" s="44" t="s">
        <v>78</v>
      </c>
      <c r="L5" s="44" t="s">
        <v>79</v>
      </c>
      <c r="M5" s="44" t="s">
        <v>80</v>
      </c>
      <c r="N5" s="44" t="s">
        <v>81</v>
      </c>
      <c r="O5" s="44" t="s">
        <v>82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83</v>
      </c>
      <c r="B7" s="163" t="s">
        <v>84</v>
      </c>
      <c r="C7" s="23">
        <v>10602967.68</v>
      </c>
      <c r="D7" s="23">
        <v>9773467.68</v>
      </c>
      <c r="E7" s="23">
        <v>9724548.41</v>
      </c>
      <c r="F7" s="23">
        <v>48919.27</v>
      </c>
      <c r="G7" s="23"/>
      <c r="H7" s="23"/>
      <c r="I7" s="23"/>
      <c r="J7" s="23">
        <v>829500</v>
      </c>
      <c r="K7" s="23"/>
      <c r="L7" s="23"/>
      <c r="M7" s="23"/>
      <c r="N7" s="23"/>
      <c r="O7" s="23">
        <v>829500</v>
      </c>
    </row>
    <row r="8" ht="18.75" customHeight="1" spans="1:15">
      <c r="A8" s="178" t="s">
        <v>85</v>
      </c>
      <c r="B8" s="179" t="str">
        <f>"  "&amp;"普通教育"</f>
        <v>  普通教育</v>
      </c>
      <c r="C8" s="23">
        <v>10436479.68</v>
      </c>
      <c r="D8" s="23">
        <v>9606979.68</v>
      </c>
      <c r="E8" s="23">
        <v>9558060.41</v>
      </c>
      <c r="F8" s="23">
        <v>48919.27</v>
      </c>
      <c r="G8" s="23"/>
      <c r="H8" s="23"/>
      <c r="I8" s="23"/>
      <c r="J8" s="23">
        <v>829500</v>
      </c>
      <c r="K8" s="23"/>
      <c r="L8" s="23"/>
      <c r="M8" s="23"/>
      <c r="N8" s="23"/>
      <c r="O8" s="23">
        <v>829500</v>
      </c>
    </row>
    <row r="9" ht="18.75" customHeight="1" spans="1:15">
      <c r="A9" s="178" t="s">
        <v>86</v>
      </c>
      <c r="B9" s="179" t="str">
        <f>"    "&amp;"小学教育"</f>
        <v>    小学教育</v>
      </c>
      <c r="C9" s="23">
        <v>10436479.68</v>
      </c>
      <c r="D9" s="23">
        <v>9606979.68</v>
      </c>
      <c r="E9" s="23">
        <v>9558060.41</v>
      </c>
      <c r="F9" s="23">
        <v>48919.27</v>
      </c>
      <c r="G9" s="23"/>
      <c r="H9" s="23"/>
      <c r="I9" s="23"/>
      <c r="J9" s="23">
        <v>829500</v>
      </c>
      <c r="K9" s="23"/>
      <c r="L9" s="23"/>
      <c r="M9" s="23"/>
      <c r="N9" s="23"/>
      <c r="O9" s="23">
        <v>829500</v>
      </c>
    </row>
    <row r="10" ht="18.75" customHeight="1" spans="1:15">
      <c r="A10" s="178" t="s">
        <v>87</v>
      </c>
      <c r="B10" s="179" t="str">
        <f>"  "&amp;"教育费附加安排的支出"</f>
        <v>  教育费附加安排的支出</v>
      </c>
      <c r="C10" s="23">
        <v>166488</v>
      </c>
      <c r="D10" s="23">
        <v>166488</v>
      </c>
      <c r="E10" s="23">
        <v>166488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8" t="s">
        <v>88</v>
      </c>
      <c r="B11" s="179" t="str">
        <f>"    "&amp;"其他教育费附加安排的支出"</f>
        <v>    其他教育费附加安排的支出</v>
      </c>
      <c r="C11" s="23">
        <v>166488</v>
      </c>
      <c r="D11" s="23">
        <v>166488</v>
      </c>
      <c r="E11" s="23">
        <v>166488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28" t="s">
        <v>89</v>
      </c>
      <c r="B12" s="163" t="s">
        <v>90</v>
      </c>
      <c r="C12" s="23">
        <v>2093224.68</v>
      </c>
      <c r="D12" s="23">
        <v>2093224.68</v>
      </c>
      <c r="E12" s="23">
        <v>2093224.68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91</v>
      </c>
      <c r="B13" s="179" t="str">
        <f>"  "&amp;"行政事业单位养老支出"</f>
        <v>  行政事业单位养老支出</v>
      </c>
      <c r="C13" s="23">
        <v>2093224.68</v>
      </c>
      <c r="D13" s="23">
        <v>2093224.68</v>
      </c>
      <c r="E13" s="23">
        <v>2093224.68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8" t="s">
        <v>92</v>
      </c>
      <c r="B14" s="179" t="str">
        <f>"    "&amp;"事业单位离退休"</f>
        <v>    事业单位离退休</v>
      </c>
      <c r="C14" s="23">
        <v>936676.2</v>
      </c>
      <c r="D14" s="23">
        <v>936676.2</v>
      </c>
      <c r="E14" s="23">
        <v>936676.2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8" t="s">
        <v>93</v>
      </c>
      <c r="B15" s="179" t="str">
        <f>"    "&amp;"机关事业单位基本养老保险缴费支出"</f>
        <v>    机关事业单位基本养老保险缴费支出</v>
      </c>
      <c r="C15" s="23">
        <v>1156548.48</v>
      </c>
      <c r="D15" s="23">
        <v>1156548.48</v>
      </c>
      <c r="E15" s="23">
        <v>1156548.48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28" t="s">
        <v>94</v>
      </c>
      <c r="B16" s="163" t="s">
        <v>95</v>
      </c>
      <c r="C16" s="23">
        <v>552071.25</v>
      </c>
      <c r="D16" s="23">
        <v>552071.25</v>
      </c>
      <c r="E16" s="23">
        <v>552071.25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8" t="s">
        <v>96</v>
      </c>
      <c r="B17" s="179" t="str">
        <f>"  "&amp;"行政事业单位医疗"</f>
        <v>  行政事业单位医疗</v>
      </c>
      <c r="C17" s="23">
        <v>552071.25</v>
      </c>
      <c r="D17" s="23">
        <v>552071.25</v>
      </c>
      <c r="E17" s="23">
        <v>552071.25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97</v>
      </c>
      <c r="B18" s="179" t="str">
        <f>"    "&amp;"事业单位医疗"</f>
        <v>    事业单位医疗</v>
      </c>
      <c r="C18" s="23">
        <v>513218.39</v>
      </c>
      <c r="D18" s="23">
        <v>513218.39</v>
      </c>
      <c r="E18" s="23">
        <v>513218.39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8" t="s">
        <v>98</v>
      </c>
      <c r="B19" s="179" t="str">
        <f>"    "&amp;"其他行政事业单位医疗支出"</f>
        <v>    其他行政事业单位医疗支出</v>
      </c>
      <c r="C19" s="23">
        <v>38852.86</v>
      </c>
      <c r="D19" s="23">
        <v>38852.86</v>
      </c>
      <c r="E19" s="23">
        <v>38852.86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28" t="s">
        <v>99</v>
      </c>
      <c r="B20" s="163" t="s">
        <v>100</v>
      </c>
      <c r="C20" s="23">
        <v>867411.36</v>
      </c>
      <c r="D20" s="23">
        <v>867411.36</v>
      </c>
      <c r="E20" s="23">
        <v>867411.36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8" t="s">
        <v>101</v>
      </c>
      <c r="B21" s="179" t="str">
        <f>"  "&amp;"住房改革支出"</f>
        <v>  住房改革支出</v>
      </c>
      <c r="C21" s="23">
        <v>867411.36</v>
      </c>
      <c r="D21" s="23">
        <v>867411.36</v>
      </c>
      <c r="E21" s="23">
        <v>867411.36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8" t="s">
        <v>102</v>
      </c>
      <c r="B22" s="179" t="str">
        <f>"    "&amp;"住房公积金"</f>
        <v>    住房公积金</v>
      </c>
      <c r="C22" s="23">
        <v>867411.36</v>
      </c>
      <c r="D22" s="23">
        <v>867411.36</v>
      </c>
      <c r="E22" s="23">
        <v>867411.36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28" t="s">
        <v>103</v>
      </c>
      <c r="B23" s="163" t="s">
        <v>82</v>
      </c>
      <c r="C23" s="23">
        <v>123300</v>
      </c>
      <c r="D23" s="23"/>
      <c r="E23" s="23"/>
      <c r="F23" s="23"/>
      <c r="G23" s="23"/>
      <c r="H23" s="23"/>
      <c r="I23" s="23"/>
      <c r="J23" s="23">
        <v>123300</v>
      </c>
      <c r="K23" s="23"/>
      <c r="L23" s="23"/>
      <c r="M23" s="23"/>
      <c r="N23" s="23"/>
      <c r="O23" s="23">
        <v>123300</v>
      </c>
    </row>
    <row r="24" ht="18.75" customHeight="1" spans="1:15">
      <c r="A24" s="178" t="s">
        <v>104</v>
      </c>
      <c r="B24" s="179" t="str">
        <f>"  "&amp;"其他支出"</f>
        <v>  其他支出</v>
      </c>
      <c r="C24" s="23">
        <v>123300</v>
      </c>
      <c r="D24" s="23"/>
      <c r="E24" s="23"/>
      <c r="F24" s="23"/>
      <c r="G24" s="23"/>
      <c r="H24" s="23"/>
      <c r="I24" s="23"/>
      <c r="J24" s="23">
        <v>123300</v>
      </c>
      <c r="K24" s="23"/>
      <c r="L24" s="23"/>
      <c r="M24" s="23"/>
      <c r="N24" s="23"/>
      <c r="O24" s="23">
        <v>123300</v>
      </c>
    </row>
    <row r="25" ht="18.75" customHeight="1" spans="1:15">
      <c r="A25" s="178" t="s">
        <v>105</v>
      </c>
      <c r="B25" s="179" t="str">
        <f>"    "&amp;"其他支出"</f>
        <v>    其他支出</v>
      </c>
      <c r="C25" s="23">
        <v>123300</v>
      </c>
      <c r="D25" s="23"/>
      <c r="E25" s="23"/>
      <c r="F25" s="23"/>
      <c r="G25" s="23"/>
      <c r="H25" s="23"/>
      <c r="I25" s="23"/>
      <c r="J25" s="23">
        <v>123300</v>
      </c>
      <c r="K25" s="23"/>
      <c r="L25" s="23"/>
      <c r="M25" s="23"/>
      <c r="N25" s="23"/>
      <c r="O25" s="23">
        <v>123300</v>
      </c>
    </row>
    <row r="26" ht="18.75" customHeight="1" spans="1:15">
      <c r="A26" s="180" t="s">
        <v>106</v>
      </c>
      <c r="B26" s="181" t="s">
        <v>106</v>
      </c>
      <c r="C26" s="23">
        <v>14238974.97</v>
      </c>
      <c r="D26" s="23">
        <v>13286174.97</v>
      </c>
      <c r="E26" s="23">
        <v>13237255.7</v>
      </c>
      <c r="F26" s="23">
        <v>48919.27</v>
      </c>
      <c r="G26" s="23"/>
      <c r="H26" s="23"/>
      <c r="I26" s="23"/>
      <c r="J26" s="23">
        <v>952800</v>
      </c>
      <c r="K26" s="23"/>
      <c r="L26" s="23"/>
      <c r="M26" s="23"/>
      <c r="N26" s="23"/>
      <c r="O26" s="23">
        <v>952800</v>
      </c>
    </row>
  </sheetData>
  <mergeCells count="11">
    <mergeCell ref="A2:O2"/>
    <mergeCell ref="A3:L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4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E29" sqref="E29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7" t="s">
        <v>107</v>
      </c>
    </row>
    <row r="2" ht="36" customHeight="1" spans="1:4">
      <c r="A2" s="5" t="str">
        <f>"2025"&amp;"年部门财政拨款收支预算总表"</f>
        <v>2025年部门财政拨款收支预算总表</v>
      </c>
      <c r="B2" s="161"/>
      <c r="C2" s="161"/>
      <c r="D2" s="161"/>
    </row>
    <row r="3" ht="18.75" customHeight="1" spans="1:4">
      <c r="A3" s="7" t="str">
        <f>"单位名称："&amp;"耿马傣族佤族自治县孟定下城国门学校"</f>
        <v>单位名称：耿马傣族佤族自治县孟定下城国门学校</v>
      </c>
      <c r="B3" s="162"/>
      <c r="C3" s="162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108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63" t="s">
        <v>109</v>
      </c>
      <c r="B7" s="23">
        <v>13286174.97</v>
      </c>
      <c r="C7" s="22" t="s">
        <v>110</v>
      </c>
      <c r="D7" s="23">
        <v>13286174.97</v>
      </c>
    </row>
    <row r="8" ht="18.75" customHeight="1" spans="1:4">
      <c r="A8" s="164" t="s">
        <v>111</v>
      </c>
      <c r="B8" s="23">
        <v>13286174.97</v>
      </c>
      <c r="C8" s="22" t="s">
        <v>112</v>
      </c>
      <c r="D8" s="23"/>
    </row>
    <row r="9" ht="18.75" customHeight="1" spans="1:4">
      <c r="A9" s="164" t="s">
        <v>113</v>
      </c>
      <c r="B9" s="23"/>
      <c r="C9" s="22" t="s">
        <v>114</v>
      </c>
      <c r="D9" s="23"/>
    </row>
    <row r="10" ht="18.75" customHeight="1" spans="1:4">
      <c r="A10" s="164" t="s">
        <v>115</v>
      </c>
      <c r="B10" s="23"/>
      <c r="C10" s="22" t="s">
        <v>116</v>
      </c>
      <c r="D10" s="23"/>
    </row>
    <row r="11" ht="18.75" customHeight="1" spans="1:4">
      <c r="A11" s="165" t="s">
        <v>117</v>
      </c>
      <c r="B11" s="23"/>
      <c r="C11" s="166" t="s">
        <v>118</v>
      </c>
      <c r="D11" s="23"/>
    </row>
    <row r="12" ht="18.75" customHeight="1" spans="1:4">
      <c r="A12" s="167" t="s">
        <v>111</v>
      </c>
      <c r="B12" s="23"/>
      <c r="C12" s="168" t="s">
        <v>119</v>
      </c>
      <c r="D12" s="23">
        <v>9773467.68</v>
      </c>
    </row>
    <row r="13" ht="18.75" customHeight="1" spans="1:4">
      <c r="A13" s="167" t="s">
        <v>113</v>
      </c>
      <c r="B13" s="23"/>
      <c r="C13" s="168" t="s">
        <v>120</v>
      </c>
      <c r="D13" s="23"/>
    </row>
    <row r="14" ht="18.75" customHeight="1" spans="1:4">
      <c r="A14" s="167" t="s">
        <v>115</v>
      </c>
      <c r="B14" s="23"/>
      <c r="C14" s="168" t="s">
        <v>121</v>
      </c>
      <c r="D14" s="23"/>
    </row>
    <row r="15" ht="18.75" customHeight="1" spans="1:4">
      <c r="A15" s="167" t="s">
        <v>26</v>
      </c>
      <c r="B15" s="23"/>
      <c r="C15" s="168" t="s">
        <v>122</v>
      </c>
      <c r="D15" s="23">
        <v>2093224.68</v>
      </c>
    </row>
    <row r="16" ht="18.75" customHeight="1" spans="1:4">
      <c r="A16" s="167" t="s">
        <v>26</v>
      </c>
      <c r="B16" s="23" t="s">
        <v>26</v>
      </c>
      <c r="C16" s="168" t="s">
        <v>123</v>
      </c>
      <c r="D16" s="23">
        <v>552071.25</v>
      </c>
    </row>
    <row r="17" ht="18.75" customHeight="1" spans="1:4">
      <c r="A17" s="169" t="s">
        <v>26</v>
      </c>
      <c r="B17" s="23" t="s">
        <v>26</v>
      </c>
      <c r="C17" s="168" t="s">
        <v>124</v>
      </c>
      <c r="D17" s="23"/>
    </row>
    <row r="18" ht="18.75" customHeight="1" spans="1:4">
      <c r="A18" s="169" t="s">
        <v>26</v>
      </c>
      <c r="B18" s="23" t="s">
        <v>26</v>
      </c>
      <c r="C18" s="168" t="s">
        <v>125</v>
      </c>
      <c r="D18" s="23"/>
    </row>
    <row r="19" ht="18.75" customHeight="1" spans="1:4">
      <c r="A19" s="170" t="s">
        <v>26</v>
      </c>
      <c r="B19" s="23" t="s">
        <v>26</v>
      </c>
      <c r="C19" s="168" t="s">
        <v>126</v>
      </c>
      <c r="D19" s="23"/>
    </row>
    <row r="20" ht="18.75" customHeight="1" spans="1:4">
      <c r="A20" s="170" t="s">
        <v>26</v>
      </c>
      <c r="B20" s="23" t="s">
        <v>26</v>
      </c>
      <c r="C20" s="168" t="s">
        <v>127</v>
      </c>
      <c r="D20" s="23"/>
    </row>
    <row r="21" ht="18.75" customHeight="1" spans="1:4">
      <c r="A21" s="170" t="s">
        <v>26</v>
      </c>
      <c r="B21" s="23" t="s">
        <v>26</v>
      </c>
      <c r="C21" s="168" t="s">
        <v>128</v>
      </c>
      <c r="D21" s="23"/>
    </row>
    <row r="22" ht="18.75" customHeight="1" spans="1:4">
      <c r="A22" s="170" t="s">
        <v>26</v>
      </c>
      <c r="B22" s="23" t="s">
        <v>26</v>
      </c>
      <c r="C22" s="168" t="s">
        <v>129</v>
      </c>
      <c r="D22" s="23"/>
    </row>
    <row r="23" ht="18.75" customHeight="1" spans="1:4">
      <c r="A23" s="170" t="s">
        <v>26</v>
      </c>
      <c r="B23" s="23" t="s">
        <v>26</v>
      </c>
      <c r="C23" s="168" t="s">
        <v>130</v>
      </c>
      <c r="D23" s="23"/>
    </row>
    <row r="24" ht="18.75" customHeight="1" spans="1:4">
      <c r="A24" s="170" t="s">
        <v>26</v>
      </c>
      <c r="B24" s="23" t="s">
        <v>26</v>
      </c>
      <c r="C24" s="168" t="s">
        <v>131</v>
      </c>
      <c r="D24" s="23"/>
    </row>
    <row r="25" ht="18.75" customHeight="1" spans="1:4">
      <c r="A25" s="170" t="s">
        <v>26</v>
      </c>
      <c r="B25" s="23" t="s">
        <v>26</v>
      </c>
      <c r="C25" s="168" t="s">
        <v>132</v>
      </c>
      <c r="D25" s="23"/>
    </row>
    <row r="26" ht="18.75" customHeight="1" spans="1:4">
      <c r="A26" s="170" t="s">
        <v>26</v>
      </c>
      <c r="B26" s="23" t="s">
        <v>26</v>
      </c>
      <c r="C26" s="168" t="s">
        <v>133</v>
      </c>
      <c r="D26" s="23">
        <v>867411.36</v>
      </c>
    </row>
    <row r="27" ht="18.75" customHeight="1" spans="1:4">
      <c r="A27" s="170" t="s">
        <v>26</v>
      </c>
      <c r="B27" s="23" t="s">
        <v>26</v>
      </c>
      <c r="C27" s="168" t="s">
        <v>134</v>
      </c>
      <c r="D27" s="23"/>
    </row>
    <row r="28" ht="18.75" customHeight="1" spans="1:4">
      <c r="A28" s="170" t="s">
        <v>26</v>
      </c>
      <c r="B28" s="23" t="s">
        <v>26</v>
      </c>
      <c r="C28" s="168" t="s">
        <v>135</v>
      </c>
      <c r="D28" s="23"/>
    </row>
    <row r="29" ht="18.75" customHeight="1" spans="1:4">
      <c r="A29" s="170" t="s">
        <v>26</v>
      </c>
      <c r="B29" s="23" t="s">
        <v>26</v>
      </c>
      <c r="C29" s="168" t="s">
        <v>136</v>
      </c>
      <c r="D29" s="23"/>
    </row>
    <row r="30" ht="18.75" customHeight="1" spans="1:4">
      <c r="A30" s="170" t="s">
        <v>26</v>
      </c>
      <c r="B30" s="23" t="s">
        <v>26</v>
      </c>
      <c r="C30" s="168" t="s">
        <v>137</v>
      </c>
      <c r="D30" s="23"/>
    </row>
    <row r="31" ht="18.75" customHeight="1" spans="1:4">
      <c r="A31" s="171" t="s">
        <v>26</v>
      </c>
      <c r="B31" s="23" t="s">
        <v>26</v>
      </c>
      <c r="C31" s="168" t="s">
        <v>138</v>
      </c>
      <c r="D31" s="23"/>
    </row>
    <row r="32" ht="18.75" customHeight="1" spans="1:4">
      <c r="A32" s="171" t="s">
        <v>26</v>
      </c>
      <c r="B32" s="23" t="s">
        <v>26</v>
      </c>
      <c r="C32" s="168" t="s">
        <v>139</v>
      </c>
      <c r="D32" s="23"/>
    </row>
    <row r="33" ht="18.75" customHeight="1" spans="1:4">
      <c r="A33" s="171" t="s">
        <v>26</v>
      </c>
      <c r="B33" s="23" t="s">
        <v>26</v>
      </c>
      <c r="C33" s="168" t="s">
        <v>140</v>
      </c>
      <c r="D33" s="23"/>
    </row>
    <row r="34" ht="18.75" customHeight="1" spans="1:4">
      <c r="A34" s="171" t="s">
        <v>26</v>
      </c>
      <c r="B34" s="23" t="s">
        <v>26</v>
      </c>
      <c r="C34" s="168" t="s">
        <v>141</v>
      </c>
      <c r="D34" s="23"/>
    </row>
    <row r="35" ht="18.75" customHeight="1" spans="1:4">
      <c r="A35" s="53" t="s">
        <v>142</v>
      </c>
      <c r="B35" s="172">
        <v>13286174.97</v>
      </c>
      <c r="C35" s="173" t="s">
        <v>51</v>
      </c>
      <c r="D35" s="172">
        <v>13286174.97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workbookViewId="0">
      <selection activeCell="A3" sqref="A3:E3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2"/>
      <c r="F1" s="55"/>
      <c r="G1" s="37" t="s">
        <v>143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3"/>
      <c r="C2" s="153"/>
      <c r="D2" s="153"/>
      <c r="E2" s="153"/>
      <c r="F2" s="153"/>
      <c r="G2" s="153"/>
    </row>
    <row r="3" ht="18" customHeight="1" spans="1:7">
      <c r="A3" s="140" t="str">
        <f>"单位名称："&amp;"耿马傣族佤族自治县孟定下城国门学校"</f>
        <v>单位名称：耿马傣族佤族自治县孟定下城国门学校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54" t="s">
        <v>144</v>
      </c>
      <c r="B4" s="155"/>
      <c r="C4" s="103" t="s">
        <v>55</v>
      </c>
      <c r="D4" s="126" t="s">
        <v>74</v>
      </c>
      <c r="E4" s="13"/>
      <c r="F4" s="14"/>
      <c r="G4" s="119" t="s">
        <v>75</v>
      </c>
    </row>
    <row r="5" ht="20.25" customHeight="1" spans="1:7">
      <c r="A5" s="156" t="s">
        <v>72</v>
      </c>
      <c r="B5" s="156" t="s">
        <v>73</v>
      </c>
      <c r="C5" s="31"/>
      <c r="D5" s="64" t="s">
        <v>57</v>
      </c>
      <c r="E5" s="64" t="s">
        <v>145</v>
      </c>
      <c r="F5" s="64" t="s">
        <v>146</v>
      </c>
      <c r="G5" s="92"/>
    </row>
    <row r="6" ht="19.5" customHeight="1" spans="1:7">
      <c r="A6" s="156" t="s">
        <v>147</v>
      </c>
      <c r="B6" s="156" t="s">
        <v>148</v>
      </c>
      <c r="C6" s="156" t="s">
        <v>149</v>
      </c>
      <c r="D6" s="64">
        <v>4</v>
      </c>
      <c r="E6" s="157" t="s">
        <v>150</v>
      </c>
      <c r="F6" s="157" t="s">
        <v>151</v>
      </c>
      <c r="G6" s="156" t="s">
        <v>152</v>
      </c>
    </row>
    <row r="7" ht="18" customHeight="1" spans="1:7">
      <c r="A7" s="32" t="s">
        <v>83</v>
      </c>
      <c r="B7" s="32" t="s">
        <v>84</v>
      </c>
      <c r="C7" s="23">
        <v>9773467.68</v>
      </c>
      <c r="D7" s="23">
        <v>9724548.41</v>
      </c>
      <c r="E7" s="23">
        <v>9455515</v>
      </c>
      <c r="F7" s="23">
        <v>269033.41</v>
      </c>
      <c r="G7" s="23">
        <v>48919.27</v>
      </c>
    </row>
    <row r="8" ht="18" customHeight="1" spans="1:7">
      <c r="A8" s="114" t="s">
        <v>85</v>
      </c>
      <c r="B8" s="114" t="s">
        <v>153</v>
      </c>
      <c r="C8" s="23">
        <v>9606979.68</v>
      </c>
      <c r="D8" s="23">
        <v>9558060.41</v>
      </c>
      <c r="E8" s="23">
        <v>9289027</v>
      </c>
      <c r="F8" s="23">
        <v>269033.41</v>
      </c>
      <c r="G8" s="23">
        <v>48919.27</v>
      </c>
    </row>
    <row r="9" ht="18" customHeight="1" spans="1:7">
      <c r="A9" s="158" t="s">
        <v>86</v>
      </c>
      <c r="B9" s="158" t="s">
        <v>154</v>
      </c>
      <c r="C9" s="23">
        <v>9606979.68</v>
      </c>
      <c r="D9" s="23">
        <v>9558060.41</v>
      </c>
      <c r="E9" s="23">
        <v>9289027</v>
      </c>
      <c r="F9" s="23">
        <v>269033.41</v>
      </c>
      <c r="G9" s="23">
        <v>48919.27</v>
      </c>
    </row>
    <row r="10" ht="18" customHeight="1" spans="1:7">
      <c r="A10" s="114" t="s">
        <v>87</v>
      </c>
      <c r="B10" s="114" t="s">
        <v>155</v>
      </c>
      <c r="C10" s="23">
        <v>166488</v>
      </c>
      <c r="D10" s="23">
        <v>166488</v>
      </c>
      <c r="E10" s="23">
        <v>166488</v>
      </c>
      <c r="F10" s="23"/>
      <c r="G10" s="23"/>
    </row>
    <row r="11" ht="18" customHeight="1" spans="1:7">
      <c r="A11" s="158" t="s">
        <v>88</v>
      </c>
      <c r="B11" s="158" t="s">
        <v>156</v>
      </c>
      <c r="C11" s="23">
        <v>166488</v>
      </c>
      <c r="D11" s="23">
        <v>166488</v>
      </c>
      <c r="E11" s="23">
        <v>166488</v>
      </c>
      <c r="F11" s="23"/>
      <c r="G11" s="23"/>
    </row>
    <row r="12" ht="18" customHeight="1" spans="1:7">
      <c r="A12" s="32" t="s">
        <v>89</v>
      </c>
      <c r="B12" s="32" t="s">
        <v>90</v>
      </c>
      <c r="C12" s="23">
        <v>2093224.68</v>
      </c>
      <c r="D12" s="23">
        <v>2093224.68</v>
      </c>
      <c r="E12" s="23">
        <v>2093224.68</v>
      </c>
      <c r="F12" s="23"/>
      <c r="G12" s="23"/>
    </row>
    <row r="13" ht="18" customHeight="1" spans="1:7">
      <c r="A13" s="114" t="s">
        <v>91</v>
      </c>
      <c r="B13" s="114" t="s">
        <v>157</v>
      </c>
      <c r="C13" s="23">
        <v>2093224.68</v>
      </c>
      <c r="D13" s="23">
        <v>2093224.68</v>
      </c>
      <c r="E13" s="23">
        <v>2093224.68</v>
      </c>
      <c r="F13" s="23"/>
      <c r="G13" s="23"/>
    </row>
    <row r="14" ht="18" customHeight="1" spans="1:7">
      <c r="A14" s="158" t="s">
        <v>92</v>
      </c>
      <c r="B14" s="158" t="s">
        <v>158</v>
      </c>
      <c r="C14" s="23">
        <v>936676.2</v>
      </c>
      <c r="D14" s="23">
        <v>936676.2</v>
      </c>
      <c r="E14" s="23">
        <v>936676.2</v>
      </c>
      <c r="F14" s="23"/>
      <c r="G14" s="23"/>
    </row>
    <row r="15" ht="18" customHeight="1" spans="1:7">
      <c r="A15" s="158" t="s">
        <v>93</v>
      </c>
      <c r="B15" s="158" t="s">
        <v>159</v>
      </c>
      <c r="C15" s="23">
        <v>1156548.48</v>
      </c>
      <c r="D15" s="23">
        <v>1156548.48</v>
      </c>
      <c r="E15" s="23">
        <v>1156548.48</v>
      </c>
      <c r="F15" s="23"/>
      <c r="G15" s="23"/>
    </row>
    <row r="16" ht="18" customHeight="1" spans="1:7">
      <c r="A16" s="32" t="s">
        <v>94</v>
      </c>
      <c r="B16" s="32" t="s">
        <v>95</v>
      </c>
      <c r="C16" s="23">
        <v>552071.25</v>
      </c>
      <c r="D16" s="23">
        <v>552071.25</v>
      </c>
      <c r="E16" s="23">
        <v>552071.25</v>
      </c>
      <c r="F16" s="23"/>
      <c r="G16" s="23"/>
    </row>
    <row r="17" ht="18" customHeight="1" spans="1:7">
      <c r="A17" s="114" t="s">
        <v>96</v>
      </c>
      <c r="B17" s="114" t="s">
        <v>160</v>
      </c>
      <c r="C17" s="23">
        <v>552071.25</v>
      </c>
      <c r="D17" s="23">
        <v>552071.25</v>
      </c>
      <c r="E17" s="23">
        <v>552071.25</v>
      </c>
      <c r="F17" s="23"/>
      <c r="G17" s="23"/>
    </row>
    <row r="18" ht="18" customHeight="1" spans="1:7">
      <c r="A18" s="158" t="s">
        <v>97</v>
      </c>
      <c r="B18" s="158" t="s">
        <v>161</v>
      </c>
      <c r="C18" s="23">
        <v>513218.39</v>
      </c>
      <c r="D18" s="23">
        <v>513218.39</v>
      </c>
      <c r="E18" s="23">
        <v>513218.39</v>
      </c>
      <c r="F18" s="23"/>
      <c r="G18" s="23"/>
    </row>
    <row r="19" ht="18" customHeight="1" spans="1:7">
      <c r="A19" s="158" t="s">
        <v>98</v>
      </c>
      <c r="B19" s="158" t="s">
        <v>162</v>
      </c>
      <c r="C19" s="23">
        <v>38852.86</v>
      </c>
      <c r="D19" s="23">
        <v>38852.86</v>
      </c>
      <c r="E19" s="23">
        <v>38852.86</v>
      </c>
      <c r="F19" s="23"/>
      <c r="G19" s="23"/>
    </row>
    <row r="20" ht="18" customHeight="1" spans="1:7">
      <c r="A20" s="32" t="s">
        <v>99</v>
      </c>
      <c r="B20" s="32" t="s">
        <v>100</v>
      </c>
      <c r="C20" s="23">
        <v>867411.36</v>
      </c>
      <c r="D20" s="23">
        <v>867411.36</v>
      </c>
      <c r="E20" s="23">
        <v>867411.36</v>
      </c>
      <c r="F20" s="23"/>
      <c r="G20" s="23"/>
    </row>
    <row r="21" ht="18" customHeight="1" spans="1:7">
      <c r="A21" s="114" t="s">
        <v>101</v>
      </c>
      <c r="B21" s="114" t="s">
        <v>163</v>
      </c>
      <c r="C21" s="23">
        <v>867411.36</v>
      </c>
      <c r="D21" s="23">
        <v>867411.36</v>
      </c>
      <c r="E21" s="23">
        <v>867411.36</v>
      </c>
      <c r="F21" s="23"/>
      <c r="G21" s="23"/>
    </row>
    <row r="22" ht="18" customHeight="1" spans="1:7">
      <c r="A22" s="158" t="s">
        <v>102</v>
      </c>
      <c r="B22" s="158" t="s">
        <v>164</v>
      </c>
      <c r="C22" s="23">
        <v>867411.36</v>
      </c>
      <c r="D22" s="23">
        <v>867411.36</v>
      </c>
      <c r="E22" s="23">
        <v>867411.36</v>
      </c>
      <c r="F22" s="23"/>
      <c r="G22" s="23"/>
    </row>
    <row r="23" ht="18" customHeight="1" spans="1:7">
      <c r="A23" s="159" t="s">
        <v>106</v>
      </c>
      <c r="B23" s="160" t="s">
        <v>106</v>
      </c>
      <c r="C23" s="23">
        <v>13286174.97</v>
      </c>
      <c r="D23" s="23">
        <v>13237255.7</v>
      </c>
      <c r="E23" s="23">
        <v>12968222.29</v>
      </c>
      <c r="F23" s="23">
        <v>269033.41</v>
      </c>
      <c r="G23" s="23">
        <v>48919.27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" right="0.39" top="0.58" bottom="0.58" header="0.5" footer="0.5"/>
  <pageSetup paperSize="9" scale="81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tabSelected="1" workbookViewId="0">
      <selection activeCell="C14" sqref="C14"/>
    </sheetView>
  </sheetViews>
  <sheetFormatPr defaultColWidth="9.14285714285714" defaultRowHeight="14.25" customHeight="1" outlineLevelCol="6"/>
  <cols>
    <col min="1" max="1" width="23.5714285714286" customWidth="1"/>
    <col min="2" max="6" width="22.847619047619" customWidth="1"/>
    <col min="7" max="7" width="12.5714285714286" customWidth="1"/>
  </cols>
  <sheetData>
    <row r="1" ht="15" customHeight="1" spans="1:7">
      <c r="A1" s="134"/>
      <c r="B1" s="134"/>
      <c r="C1" s="134"/>
      <c r="D1" s="134"/>
      <c r="E1" s="134"/>
      <c r="F1" s="134"/>
      <c r="G1" s="134"/>
    </row>
    <row r="2" spans="1:7">
      <c r="A2" s="135"/>
      <c r="B2" s="135"/>
      <c r="C2" s="135"/>
      <c r="D2" s="136"/>
      <c r="E2" s="137"/>
      <c r="F2" s="137"/>
      <c r="G2" s="138" t="s">
        <v>165</v>
      </c>
    </row>
    <row r="3" ht="18.75" customHeight="1" spans="1:7">
      <c r="A3" s="139" t="s">
        <v>166</v>
      </c>
      <c r="B3" s="139"/>
      <c r="C3" s="139"/>
      <c r="D3" s="139"/>
      <c r="E3" s="139"/>
      <c r="F3" s="139"/>
      <c r="G3" s="139"/>
    </row>
    <row r="4" ht="18.75" customHeight="1" spans="1:7">
      <c r="A4" s="140" t="str">
        <f>"单位名称："&amp;"耿马傣族佤族自治县孟定下城国门学校"</f>
        <v>单位名称：耿马傣族佤族自治县孟定下城国门学校</v>
      </c>
      <c r="B4" s="27"/>
      <c r="C4" s="28"/>
      <c r="D4" s="28"/>
      <c r="E4" s="28"/>
      <c r="F4" s="137"/>
      <c r="G4" s="138" t="s">
        <v>167</v>
      </c>
    </row>
    <row r="5" ht="18.75" customHeight="1" spans="1:7">
      <c r="A5" s="141" t="s">
        <v>168</v>
      </c>
      <c r="B5" s="141" t="s">
        <v>169</v>
      </c>
      <c r="C5" s="142" t="s">
        <v>170</v>
      </c>
      <c r="D5" s="143" t="s">
        <v>171</v>
      </c>
      <c r="E5" s="144"/>
      <c r="F5" s="145"/>
      <c r="G5" s="142" t="s">
        <v>172</v>
      </c>
    </row>
    <row r="6" ht="18.75" customHeight="1" spans="1:7">
      <c r="A6" s="146"/>
      <c r="B6" s="147"/>
      <c r="C6" s="148"/>
      <c r="D6" s="149" t="s">
        <v>57</v>
      </c>
      <c r="E6" s="149" t="s">
        <v>173</v>
      </c>
      <c r="F6" s="149" t="s">
        <v>174</v>
      </c>
      <c r="G6" s="148"/>
    </row>
    <row r="7" ht="18.75" customHeight="1" spans="1:7">
      <c r="A7" s="147"/>
      <c r="B7" s="150">
        <v>1</v>
      </c>
      <c r="C7" s="150">
        <v>2</v>
      </c>
      <c r="D7" s="151">
        <v>3</v>
      </c>
      <c r="E7" s="150">
        <v>4</v>
      </c>
      <c r="F7" s="150">
        <v>5</v>
      </c>
      <c r="G7" s="150">
        <v>6</v>
      </c>
    </row>
    <row r="8" customHeight="1" spans="1:7">
      <c r="A8" s="147" t="s">
        <v>55</v>
      </c>
      <c r="B8" s="150"/>
      <c r="C8" s="150"/>
      <c r="D8" s="151"/>
      <c r="E8" s="150"/>
      <c r="F8" s="150"/>
      <c r="G8" s="150"/>
    </row>
    <row r="9" customHeight="1" spans="1:7">
      <c r="A9" s="147" t="s">
        <v>175</v>
      </c>
      <c r="B9" s="150"/>
      <c r="C9" s="150"/>
      <c r="D9" s="151"/>
      <c r="E9" s="150"/>
      <c r="F9" s="150"/>
      <c r="G9" s="150"/>
    </row>
    <row r="10" customHeight="1" spans="1:7">
      <c r="A10" s="147" t="s">
        <v>176</v>
      </c>
      <c r="B10" s="150"/>
      <c r="C10" s="150"/>
      <c r="D10" s="151"/>
      <c r="E10" s="150"/>
      <c r="F10" s="150"/>
      <c r="G10" s="150"/>
    </row>
    <row r="11" customHeight="1" spans="1:7">
      <c r="A11" s="147" t="s">
        <v>177</v>
      </c>
      <c r="B11" s="150"/>
      <c r="C11" s="150"/>
      <c r="D11" s="151"/>
      <c r="E11" s="150"/>
      <c r="F11" s="150"/>
      <c r="G11" s="150"/>
    </row>
    <row r="12" customHeight="1" spans="1:7">
      <c r="A12" s="147" t="s">
        <v>178</v>
      </c>
      <c r="B12" s="150"/>
      <c r="C12" s="150"/>
      <c r="D12" s="151"/>
      <c r="E12" s="150"/>
      <c r="F12" s="150"/>
      <c r="G12" s="150"/>
    </row>
  </sheetData>
  <mergeCells count="7">
    <mergeCell ref="A3:G3"/>
    <mergeCell ref="A4:E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showZeros="0" topLeftCell="L1" workbookViewId="0">
      <selection activeCell="E29" sqref="E29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6" t="s">
        <v>179</v>
      </c>
    </row>
    <row r="2" ht="39.75" customHeight="1" spans="1:23">
      <c r="A2" s="124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"单位名称："&amp;"耿马傣族佤族自治县孟定下城国门学校"</f>
        <v>单位名称：耿马傣族佤族自治县孟定下城国门学校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6" t="s">
        <v>167</v>
      </c>
    </row>
    <row r="4" ht="18" customHeight="1" spans="1:23">
      <c r="A4" s="10" t="s">
        <v>180</v>
      </c>
      <c r="B4" s="10" t="s">
        <v>181</v>
      </c>
      <c r="C4" s="10" t="s">
        <v>182</v>
      </c>
      <c r="D4" s="10" t="s">
        <v>183</v>
      </c>
      <c r="E4" s="10" t="s">
        <v>184</v>
      </c>
      <c r="F4" s="10" t="s">
        <v>185</v>
      </c>
      <c r="G4" s="10" t="s">
        <v>186</v>
      </c>
      <c r="H4" s="126" t="s">
        <v>187</v>
      </c>
      <c r="I4" s="62" t="s">
        <v>187</v>
      </c>
      <c r="J4" s="62"/>
      <c r="K4" s="62"/>
      <c r="L4" s="62"/>
      <c r="M4" s="62"/>
      <c r="N4" s="13"/>
      <c r="O4" s="13"/>
      <c r="P4" s="13"/>
      <c r="Q4" s="72" t="s">
        <v>61</v>
      </c>
      <c r="R4" s="62" t="s">
        <v>77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188</v>
      </c>
      <c r="I5" s="126" t="s">
        <v>58</v>
      </c>
      <c r="J5" s="62"/>
      <c r="K5" s="62"/>
      <c r="L5" s="62"/>
      <c r="M5" s="131"/>
      <c r="N5" s="12" t="s">
        <v>189</v>
      </c>
      <c r="O5" s="13"/>
      <c r="P5" s="14"/>
      <c r="Q5" s="10" t="s">
        <v>61</v>
      </c>
      <c r="R5" s="126" t="s">
        <v>77</v>
      </c>
      <c r="S5" s="72" t="s">
        <v>64</v>
      </c>
      <c r="T5" s="62" t="s">
        <v>77</v>
      </c>
      <c r="U5" s="72" t="s">
        <v>66</v>
      </c>
      <c r="V5" s="72" t="s">
        <v>67</v>
      </c>
      <c r="W5" s="133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190</v>
      </c>
      <c r="J6" s="10" t="s">
        <v>191</v>
      </c>
      <c r="K6" s="10" t="s">
        <v>192</v>
      </c>
      <c r="L6" s="10" t="s">
        <v>193</v>
      </c>
      <c r="M6" s="10" t="s">
        <v>194</v>
      </c>
      <c r="N6" s="10" t="s">
        <v>58</v>
      </c>
      <c r="O6" s="10" t="s">
        <v>59</v>
      </c>
      <c r="P6" s="10" t="s">
        <v>60</v>
      </c>
      <c r="Q6" s="30"/>
      <c r="R6" s="10" t="s">
        <v>57</v>
      </c>
      <c r="S6" s="10" t="s">
        <v>64</v>
      </c>
      <c r="T6" s="10" t="s">
        <v>195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196</v>
      </c>
      <c r="K7" s="17" t="s">
        <v>192</v>
      </c>
      <c r="L7" s="17" t="s">
        <v>193</v>
      </c>
      <c r="M7" s="17" t="s">
        <v>194</v>
      </c>
      <c r="N7" s="17" t="s">
        <v>192</v>
      </c>
      <c r="O7" s="17" t="s">
        <v>193</v>
      </c>
      <c r="P7" s="17" t="s">
        <v>194</v>
      </c>
      <c r="Q7" s="17" t="s">
        <v>61</v>
      </c>
      <c r="R7" s="17" t="s">
        <v>57</v>
      </c>
      <c r="S7" s="17" t="s">
        <v>64</v>
      </c>
      <c r="T7" s="17" t="s">
        <v>195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70</v>
      </c>
      <c r="B9" s="128"/>
      <c r="C9" s="128"/>
      <c r="D9" s="128"/>
      <c r="E9" s="128"/>
      <c r="F9" s="128"/>
      <c r="G9" s="128"/>
      <c r="H9" s="23">
        <v>13237255.7</v>
      </c>
      <c r="I9" s="23">
        <v>13237255.7</v>
      </c>
      <c r="J9" s="23"/>
      <c r="K9" s="23"/>
      <c r="L9" s="23">
        <v>13237255.7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 t="s">
        <v>70</v>
      </c>
      <c r="B10" s="21" t="s">
        <v>197</v>
      </c>
      <c r="C10" s="21" t="s">
        <v>198</v>
      </c>
      <c r="D10" s="21" t="s">
        <v>86</v>
      </c>
      <c r="E10" s="21" t="s">
        <v>154</v>
      </c>
      <c r="F10" s="21" t="s">
        <v>199</v>
      </c>
      <c r="G10" s="21" t="s">
        <v>200</v>
      </c>
      <c r="H10" s="23">
        <v>3721992</v>
      </c>
      <c r="I10" s="23">
        <v>3721992</v>
      </c>
      <c r="J10" s="23"/>
      <c r="K10" s="23"/>
      <c r="L10" s="23">
        <v>3721992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 t="s">
        <v>70</v>
      </c>
      <c r="B11" s="21" t="s">
        <v>197</v>
      </c>
      <c r="C11" s="21" t="s">
        <v>198</v>
      </c>
      <c r="D11" s="21" t="s">
        <v>86</v>
      </c>
      <c r="E11" s="21" t="s">
        <v>154</v>
      </c>
      <c r="F11" s="21" t="s">
        <v>201</v>
      </c>
      <c r="G11" s="21" t="s">
        <v>202</v>
      </c>
      <c r="H11" s="23">
        <v>638976</v>
      </c>
      <c r="I11" s="23">
        <v>638976</v>
      </c>
      <c r="J11" s="23"/>
      <c r="K11" s="23"/>
      <c r="L11" s="23">
        <v>638976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 t="s">
        <v>70</v>
      </c>
      <c r="B12" s="21" t="s">
        <v>203</v>
      </c>
      <c r="C12" s="21" t="s">
        <v>204</v>
      </c>
      <c r="D12" s="21" t="s">
        <v>86</v>
      </c>
      <c r="E12" s="21" t="s">
        <v>154</v>
      </c>
      <c r="F12" s="21" t="s">
        <v>201</v>
      </c>
      <c r="G12" s="21" t="s">
        <v>202</v>
      </c>
      <c r="H12" s="23">
        <v>402000</v>
      </c>
      <c r="I12" s="23">
        <v>402000</v>
      </c>
      <c r="J12" s="23"/>
      <c r="K12" s="23"/>
      <c r="L12" s="23">
        <v>402000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 t="s">
        <v>70</v>
      </c>
      <c r="B13" s="21" t="s">
        <v>205</v>
      </c>
      <c r="C13" s="21" t="s">
        <v>206</v>
      </c>
      <c r="D13" s="21" t="s">
        <v>86</v>
      </c>
      <c r="E13" s="21" t="s">
        <v>154</v>
      </c>
      <c r="F13" s="21" t="s">
        <v>201</v>
      </c>
      <c r="G13" s="21" t="s">
        <v>202</v>
      </c>
      <c r="H13" s="23">
        <v>402000</v>
      </c>
      <c r="I13" s="23">
        <v>402000</v>
      </c>
      <c r="J13" s="23"/>
      <c r="K13" s="23"/>
      <c r="L13" s="23">
        <v>402000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 t="s">
        <v>70</v>
      </c>
      <c r="B14" s="21" t="s">
        <v>207</v>
      </c>
      <c r="C14" s="21" t="s">
        <v>208</v>
      </c>
      <c r="D14" s="21" t="s">
        <v>86</v>
      </c>
      <c r="E14" s="21" t="s">
        <v>154</v>
      </c>
      <c r="F14" s="21" t="s">
        <v>209</v>
      </c>
      <c r="G14" s="21" t="s">
        <v>210</v>
      </c>
      <c r="H14" s="23">
        <v>1918680</v>
      </c>
      <c r="I14" s="23">
        <v>1918680</v>
      </c>
      <c r="J14" s="23"/>
      <c r="K14" s="23"/>
      <c r="L14" s="23">
        <v>1918680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 t="s">
        <v>70</v>
      </c>
      <c r="B15" s="21" t="s">
        <v>211</v>
      </c>
      <c r="C15" s="21" t="s">
        <v>212</v>
      </c>
      <c r="D15" s="21" t="s">
        <v>86</v>
      </c>
      <c r="E15" s="21" t="s">
        <v>154</v>
      </c>
      <c r="F15" s="21" t="s">
        <v>209</v>
      </c>
      <c r="G15" s="21" t="s">
        <v>210</v>
      </c>
      <c r="H15" s="23">
        <v>1206000</v>
      </c>
      <c r="I15" s="23">
        <v>1206000</v>
      </c>
      <c r="J15" s="23"/>
      <c r="K15" s="23"/>
      <c r="L15" s="23">
        <v>1206000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 t="s">
        <v>70</v>
      </c>
      <c r="B16" s="21" t="s">
        <v>213</v>
      </c>
      <c r="C16" s="21" t="s">
        <v>214</v>
      </c>
      <c r="D16" s="21" t="s">
        <v>86</v>
      </c>
      <c r="E16" s="21" t="s">
        <v>154</v>
      </c>
      <c r="F16" s="21" t="s">
        <v>209</v>
      </c>
      <c r="G16" s="21" t="s">
        <v>210</v>
      </c>
      <c r="H16" s="23">
        <v>948780</v>
      </c>
      <c r="I16" s="23">
        <v>948780</v>
      </c>
      <c r="J16" s="23"/>
      <c r="K16" s="23"/>
      <c r="L16" s="23">
        <v>948780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 t="s">
        <v>70</v>
      </c>
      <c r="B17" s="21" t="s">
        <v>215</v>
      </c>
      <c r="C17" s="21" t="s">
        <v>216</v>
      </c>
      <c r="D17" s="21" t="s">
        <v>93</v>
      </c>
      <c r="E17" s="21" t="s">
        <v>159</v>
      </c>
      <c r="F17" s="21" t="s">
        <v>217</v>
      </c>
      <c r="G17" s="21" t="s">
        <v>218</v>
      </c>
      <c r="H17" s="23">
        <v>1156548.48</v>
      </c>
      <c r="I17" s="23">
        <v>1156548.48</v>
      </c>
      <c r="J17" s="23"/>
      <c r="K17" s="23"/>
      <c r="L17" s="23">
        <v>1156548.48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 t="s">
        <v>70</v>
      </c>
      <c r="B18" s="21" t="s">
        <v>215</v>
      </c>
      <c r="C18" s="21" t="s">
        <v>216</v>
      </c>
      <c r="D18" s="21" t="s">
        <v>219</v>
      </c>
      <c r="E18" s="21" t="s">
        <v>220</v>
      </c>
      <c r="F18" s="21" t="s">
        <v>221</v>
      </c>
      <c r="G18" s="21" t="s">
        <v>222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 t="s">
        <v>70</v>
      </c>
      <c r="B19" s="21" t="s">
        <v>215</v>
      </c>
      <c r="C19" s="21" t="s">
        <v>216</v>
      </c>
      <c r="D19" s="21" t="s">
        <v>223</v>
      </c>
      <c r="E19" s="21" t="s">
        <v>224</v>
      </c>
      <c r="F19" s="21" t="s">
        <v>225</v>
      </c>
      <c r="G19" s="21" t="s">
        <v>226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 t="s">
        <v>70</v>
      </c>
      <c r="B20" s="21" t="s">
        <v>215</v>
      </c>
      <c r="C20" s="21" t="s">
        <v>216</v>
      </c>
      <c r="D20" s="21" t="s">
        <v>97</v>
      </c>
      <c r="E20" s="21" t="s">
        <v>161</v>
      </c>
      <c r="F20" s="21" t="s">
        <v>225</v>
      </c>
      <c r="G20" s="21" t="s">
        <v>226</v>
      </c>
      <c r="H20" s="23">
        <v>513218.39</v>
      </c>
      <c r="I20" s="23">
        <v>513218.39</v>
      </c>
      <c r="J20" s="23"/>
      <c r="K20" s="23"/>
      <c r="L20" s="23">
        <v>513218.39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 t="s">
        <v>70</v>
      </c>
      <c r="B21" s="21" t="s">
        <v>215</v>
      </c>
      <c r="C21" s="21" t="s">
        <v>216</v>
      </c>
      <c r="D21" s="21" t="s">
        <v>227</v>
      </c>
      <c r="E21" s="21" t="s">
        <v>228</v>
      </c>
      <c r="F21" s="21" t="s">
        <v>229</v>
      </c>
      <c r="G21" s="21" t="s">
        <v>230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 t="s">
        <v>70</v>
      </c>
      <c r="B22" s="21" t="s">
        <v>215</v>
      </c>
      <c r="C22" s="21" t="s">
        <v>216</v>
      </c>
      <c r="D22" s="21" t="s">
        <v>86</v>
      </c>
      <c r="E22" s="21" t="s">
        <v>154</v>
      </c>
      <c r="F22" s="21" t="s">
        <v>231</v>
      </c>
      <c r="G22" s="21" t="s">
        <v>232</v>
      </c>
      <c r="H22" s="23">
        <v>50599</v>
      </c>
      <c r="I22" s="23">
        <v>50599</v>
      </c>
      <c r="J22" s="23"/>
      <c r="K22" s="23"/>
      <c r="L22" s="23">
        <v>50599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 t="s">
        <v>70</v>
      </c>
      <c r="B23" s="21" t="s">
        <v>215</v>
      </c>
      <c r="C23" s="21" t="s">
        <v>216</v>
      </c>
      <c r="D23" s="21" t="s">
        <v>98</v>
      </c>
      <c r="E23" s="21" t="s">
        <v>162</v>
      </c>
      <c r="F23" s="21" t="s">
        <v>231</v>
      </c>
      <c r="G23" s="21" t="s">
        <v>232</v>
      </c>
      <c r="H23" s="23">
        <v>24396</v>
      </c>
      <c r="I23" s="23">
        <v>24396</v>
      </c>
      <c r="J23" s="23"/>
      <c r="K23" s="23"/>
      <c r="L23" s="23">
        <v>24396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 t="s">
        <v>70</v>
      </c>
      <c r="B24" s="21" t="s">
        <v>215</v>
      </c>
      <c r="C24" s="21" t="s">
        <v>216</v>
      </c>
      <c r="D24" s="21" t="s">
        <v>98</v>
      </c>
      <c r="E24" s="21" t="s">
        <v>162</v>
      </c>
      <c r="F24" s="21" t="s">
        <v>231</v>
      </c>
      <c r="G24" s="21" t="s">
        <v>232</v>
      </c>
      <c r="H24" s="23">
        <v>14456.86</v>
      </c>
      <c r="I24" s="23">
        <v>14456.86</v>
      </c>
      <c r="J24" s="23"/>
      <c r="K24" s="23"/>
      <c r="L24" s="23">
        <v>14456.86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 t="s">
        <v>70</v>
      </c>
      <c r="B25" s="21" t="s">
        <v>233</v>
      </c>
      <c r="C25" s="21" t="s">
        <v>164</v>
      </c>
      <c r="D25" s="21" t="s">
        <v>102</v>
      </c>
      <c r="E25" s="21" t="s">
        <v>164</v>
      </c>
      <c r="F25" s="21" t="s">
        <v>234</v>
      </c>
      <c r="G25" s="21" t="s">
        <v>164</v>
      </c>
      <c r="H25" s="23">
        <v>867411.36</v>
      </c>
      <c r="I25" s="23">
        <v>867411.36</v>
      </c>
      <c r="J25" s="23"/>
      <c r="K25" s="23"/>
      <c r="L25" s="23">
        <v>867411.36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 t="s">
        <v>70</v>
      </c>
      <c r="B26" s="21" t="s">
        <v>235</v>
      </c>
      <c r="C26" s="21" t="s">
        <v>236</v>
      </c>
      <c r="D26" s="21" t="s">
        <v>86</v>
      </c>
      <c r="E26" s="21" t="s">
        <v>154</v>
      </c>
      <c r="F26" s="21" t="s">
        <v>237</v>
      </c>
      <c r="G26" s="21" t="s">
        <v>238</v>
      </c>
      <c r="H26" s="23">
        <v>23716.8</v>
      </c>
      <c r="I26" s="23">
        <v>23716.8</v>
      </c>
      <c r="J26" s="23"/>
      <c r="K26" s="23"/>
      <c r="L26" s="23">
        <v>23716.8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 t="s">
        <v>70</v>
      </c>
      <c r="B27" s="21" t="s">
        <v>239</v>
      </c>
      <c r="C27" s="21" t="s">
        <v>240</v>
      </c>
      <c r="D27" s="21" t="s">
        <v>86</v>
      </c>
      <c r="E27" s="21" t="s">
        <v>154</v>
      </c>
      <c r="F27" s="21" t="s">
        <v>241</v>
      </c>
      <c r="G27" s="21" t="s">
        <v>240</v>
      </c>
      <c r="H27" s="23">
        <v>144568.56</v>
      </c>
      <c r="I27" s="23">
        <v>144568.56</v>
      </c>
      <c r="J27" s="23"/>
      <c r="K27" s="23"/>
      <c r="L27" s="23">
        <v>144568.56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 t="s">
        <v>70</v>
      </c>
      <c r="B28" s="21" t="s">
        <v>242</v>
      </c>
      <c r="C28" s="21" t="s">
        <v>243</v>
      </c>
      <c r="D28" s="21" t="s">
        <v>86</v>
      </c>
      <c r="E28" s="21" t="s">
        <v>154</v>
      </c>
      <c r="F28" s="21" t="s">
        <v>244</v>
      </c>
      <c r="G28" s="21" t="s">
        <v>245</v>
      </c>
      <c r="H28" s="23">
        <v>100748.05</v>
      </c>
      <c r="I28" s="23">
        <v>100748.05</v>
      </c>
      <c r="J28" s="23"/>
      <c r="K28" s="23"/>
      <c r="L28" s="23">
        <v>100748.05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 t="s">
        <v>70</v>
      </c>
      <c r="B29" s="21" t="s">
        <v>246</v>
      </c>
      <c r="C29" s="21" t="s">
        <v>247</v>
      </c>
      <c r="D29" s="21" t="s">
        <v>92</v>
      </c>
      <c r="E29" s="21" t="s">
        <v>158</v>
      </c>
      <c r="F29" s="21" t="s">
        <v>248</v>
      </c>
      <c r="G29" s="21" t="s">
        <v>249</v>
      </c>
      <c r="H29" s="23">
        <v>936676.2</v>
      </c>
      <c r="I29" s="23">
        <v>936676.2</v>
      </c>
      <c r="J29" s="23"/>
      <c r="K29" s="23"/>
      <c r="L29" s="23">
        <v>936676.2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8" t="s">
        <v>70</v>
      </c>
      <c r="B30" s="21" t="s">
        <v>250</v>
      </c>
      <c r="C30" s="21" t="s">
        <v>251</v>
      </c>
      <c r="D30" s="21" t="s">
        <v>88</v>
      </c>
      <c r="E30" s="21" t="s">
        <v>156</v>
      </c>
      <c r="F30" s="21" t="s">
        <v>252</v>
      </c>
      <c r="G30" s="21" t="s">
        <v>253</v>
      </c>
      <c r="H30" s="23">
        <v>17808</v>
      </c>
      <c r="I30" s="23">
        <v>17808</v>
      </c>
      <c r="J30" s="23"/>
      <c r="K30" s="23"/>
      <c r="L30" s="23">
        <v>17808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8" t="s">
        <v>70</v>
      </c>
      <c r="B31" s="21" t="s">
        <v>254</v>
      </c>
      <c r="C31" s="21" t="s">
        <v>255</v>
      </c>
      <c r="D31" s="21" t="s">
        <v>88</v>
      </c>
      <c r="E31" s="21" t="s">
        <v>156</v>
      </c>
      <c r="F31" s="21" t="s">
        <v>252</v>
      </c>
      <c r="G31" s="21" t="s">
        <v>253</v>
      </c>
      <c r="H31" s="23">
        <v>148680</v>
      </c>
      <c r="I31" s="23">
        <v>148680</v>
      </c>
      <c r="J31" s="23"/>
      <c r="K31" s="23"/>
      <c r="L31" s="23">
        <v>148680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8" t="s">
        <v>70</v>
      </c>
      <c r="B32" s="21" t="s">
        <v>215</v>
      </c>
      <c r="C32" s="21" t="s">
        <v>216</v>
      </c>
      <c r="D32" s="21" t="s">
        <v>223</v>
      </c>
      <c r="E32" s="21" t="s">
        <v>224</v>
      </c>
      <c r="F32" s="21" t="s">
        <v>256</v>
      </c>
      <c r="G32" s="21" t="s">
        <v>257</v>
      </c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33" t="s">
        <v>106</v>
      </c>
      <c r="B33" s="129"/>
      <c r="C33" s="129"/>
      <c r="D33" s="129"/>
      <c r="E33" s="129"/>
      <c r="F33" s="129"/>
      <c r="G33" s="130"/>
      <c r="H33" s="23">
        <v>13237255.7</v>
      </c>
      <c r="I33" s="23">
        <v>13237255.7</v>
      </c>
      <c r="J33" s="23"/>
      <c r="K33" s="23"/>
      <c r="L33" s="23">
        <v>13237255.7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</sheetData>
  <mergeCells count="30">
    <mergeCell ref="A2:W2"/>
    <mergeCell ref="A3:G3"/>
    <mergeCell ref="H4:W4"/>
    <mergeCell ref="I5:M5"/>
    <mergeCell ref="N5:P5"/>
    <mergeCell ref="R5:W5"/>
    <mergeCell ref="A33:G33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31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7"/>
  <sheetViews>
    <sheetView showZeros="0" workbookViewId="0">
      <selection activeCell="E29" sqref="E29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258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"单位名称："&amp;"耿马傣族佤族自治县孟定下城国门学校"</f>
        <v>单位名称：耿马傣族佤族自治县孟定下城国门学校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167</v>
      </c>
    </row>
    <row r="4" ht="18.75" customHeight="1" spans="1:23">
      <c r="A4" s="10" t="s">
        <v>259</v>
      </c>
      <c r="B4" s="11" t="s">
        <v>181</v>
      </c>
      <c r="C4" s="10" t="s">
        <v>182</v>
      </c>
      <c r="D4" s="10" t="s">
        <v>260</v>
      </c>
      <c r="E4" s="11" t="s">
        <v>183</v>
      </c>
      <c r="F4" s="11" t="s">
        <v>184</v>
      </c>
      <c r="G4" s="11" t="s">
        <v>261</v>
      </c>
      <c r="H4" s="11" t="s">
        <v>262</v>
      </c>
      <c r="I4" s="29" t="s">
        <v>55</v>
      </c>
      <c r="J4" s="12" t="s">
        <v>263</v>
      </c>
      <c r="K4" s="13"/>
      <c r="L4" s="13"/>
      <c r="M4" s="14"/>
      <c r="N4" s="12" t="s">
        <v>189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58</v>
      </c>
      <c r="K5" s="119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195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57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57</v>
      </c>
      <c r="K7" s="44" t="s">
        <v>264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265</v>
      </c>
      <c r="D9" s="21"/>
      <c r="E9" s="21"/>
      <c r="F9" s="21"/>
      <c r="G9" s="21"/>
      <c r="H9" s="21"/>
      <c r="I9" s="23">
        <v>829500</v>
      </c>
      <c r="J9" s="23"/>
      <c r="K9" s="23"/>
      <c r="L9" s="23"/>
      <c r="M9" s="23"/>
      <c r="N9" s="23"/>
      <c r="O9" s="23"/>
      <c r="P9" s="23"/>
      <c r="Q9" s="23"/>
      <c r="R9" s="23">
        <v>829500</v>
      </c>
      <c r="S9" s="23"/>
      <c r="T9" s="23"/>
      <c r="U9" s="23"/>
      <c r="V9" s="23"/>
      <c r="W9" s="23">
        <v>829500</v>
      </c>
    </row>
    <row r="10" ht="18.75" customHeight="1" spans="1:23">
      <c r="A10" s="116" t="s">
        <v>266</v>
      </c>
      <c r="B10" s="116" t="s">
        <v>267</v>
      </c>
      <c r="C10" s="21" t="s">
        <v>265</v>
      </c>
      <c r="D10" s="116" t="s">
        <v>70</v>
      </c>
      <c r="E10" s="116" t="s">
        <v>86</v>
      </c>
      <c r="F10" s="116" t="s">
        <v>154</v>
      </c>
      <c r="G10" s="116" t="s">
        <v>268</v>
      </c>
      <c r="H10" s="116" t="s">
        <v>269</v>
      </c>
      <c r="I10" s="23">
        <v>829500</v>
      </c>
      <c r="J10" s="23"/>
      <c r="K10" s="23"/>
      <c r="L10" s="23"/>
      <c r="M10" s="23"/>
      <c r="N10" s="23"/>
      <c r="O10" s="23"/>
      <c r="P10" s="23"/>
      <c r="Q10" s="23"/>
      <c r="R10" s="23">
        <v>829500</v>
      </c>
      <c r="S10" s="23"/>
      <c r="T10" s="23"/>
      <c r="U10" s="23"/>
      <c r="V10" s="23"/>
      <c r="W10" s="23">
        <v>829500</v>
      </c>
    </row>
    <row r="11" ht="18.75" customHeight="1" spans="1:23">
      <c r="A11" s="117"/>
      <c r="B11" s="117"/>
      <c r="C11" s="21" t="s">
        <v>270</v>
      </c>
      <c r="D11" s="117"/>
      <c r="E11" s="117"/>
      <c r="F11" s="117"/>
      <c r="G11" s="117"/>
      <c r="H11" s="117"/>
      <c r="I11" s="23">
        <v>48919.27</v>
      </c>
      <c r="J11" s="23">
        <v>48919.27</v>
      </c>
      <c r="K11" s="23">
        <v>48919.27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6" t="s">
        <v>271</v>
      </c>
      <c r="B12" s="116" t="s">
        <v>272</v>
      </c>
      <c r="C12" s="21" t="s">
        <v>270</v>
      </c>
      <c r="D12" s="116" t="s">
        <v>70</v>
      </c>
      <c r="E12" s="116" t="s">
        <v>86</v>
      </c>
      <c r="F12" s="116" t="s">
        <v>154</v>
      </c>
      <c r="G12" s="116" t="s">
        <v>273</v>
      </c>
      <c r="H12" s="116" t="s">
        <v>274</v>
      </c>
      <c r="I12" s="23">
        <v>48919.27</v>
      </c>
      <c r="J12" s="23">
        <v>48919.27</v>
      </c>
      <c r="K12" s="23">
        <v>48919.27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7"/>
      <c r="B13" s="117"/>
      <c r="C13" s="21" t="s">
        <v>275</v>
      </c>
      <c r="D13" s="117"/>
      <c r="E13" s="117"/>
      <c r="F13" s="117"/>
      <c r="G13" s="117"/>
      <c r="H13" s="117"/>
      <c r="I13" s="23">
        <v>1800</v>
      </c>
      <c r="J13" s="23"/>
      <c r="K13" s="23"/>
      <c r="L13" s="23"/>
      <c r="M13" s="23"/>
      <c r="N13" s="23"/>
      <c r="O13" s="23"/>
      <c r="P13" s="23"/>
      <c r="Q13" s="23"/>
      <c r="R13" s="23">
        <v>1800</v>
      </c>
      <c r="S13" s="23"/>
      <c r="T13" s="23"/>
      <c r="U13" s="23"/>
      <c r="V13" s="23"/>
      <c r="W13" s="23">
        <v>1800</v>
      </c>
    </row>
    <row r="14" ht="18.75" customHeight="1" spans="1:23">
      <c r="A14" s="116" t="s">
        <v>266</v>
      </c>
      <c r="B14" s="116" t="s">
        <v>276</v>
      </c>
      <c r="C14" s="21" t="s">
        <v>275</v>
      </c>
      <c r="D14" s="116" t="s">
        <v>70</v>
      </c>
      <c r="E14" s="116" t="s">
        <v>105</v>
      </c>
      <c r="F14" s="116" t="s">
        <v>82</v>
      </c>
      <c r="G14" s="116" t="s">
        <v>237</v>
      </c>
      <c r="H14" s="116" t="s">
        <v>238</v>
      </c>
      <c r="I14" s="23">
        <v>1800</v>
      </c>
      <c r="J14" s="23"/>
      <c r="K14" s="23"/>
      <c r="L14" s="23"/>
      <c r="M14" s="23"/>
      <c r="N14" s="23"/>
      <c r="O14" s="23"/>
      <c r="P14" s="23"/>
      <c r="Q14" s="23"/>
      <c r="R14" s="23">
        <v>1800</v>
      </c>
      <c r="S14" s="23"/>
      <c r="T14" s="23"/>
      <c r="U14" s="23"/>
      <c r="V14" s="23"/>
      <c r="W14" s="23">
        <v>1800</v>
      </c>
    </row>
    <row r="15" ht="18.75" customHeight="1" spans="1:23">
      <c r="A15" s="117"/>
      <c r="B15" s="117"/>
      <c r="C15" s="21" t="s">
        <v>277</v>
      </c>
      <c r="D15" s="117"/>
      <c r="E15" s="117"/>
      <c r="F15" s="117"/>
      <c r="G15" s="117"/>
      <c r="H15" s="117"/>
      <c r="I15" s="23">
        <v>121500</v>
      </c>
      <c r="J15" s="23"/>
      <c r="K15" s="23"/>
      <c r="L15" s="23"/>
      <c r="M15" s="23"/>
      <c r="N15" s="23"/>
      <c r="O15" s="23"/>
      <c r="P15" s="23"/>
      <c r="Q15" s="23"/>
      <c r="R15" s="23">
        <v>121500</v>
      </c>
      <c r="S15" s="23"/>
      <c r="T15" s="23"/>
      <c r="U15" s="23"/>
      <c r="V15" s="23"/>
      <c r="W15" s="23">
        <v>121500</v>
      </c>
    </row>
    <row r="16" ht="18.75" customHeight="1" spans="1:23">
      <c r="A16" s="116" t="s">
        <v>271</v>
      </c>
      <c r="B16" s="116" t="s">
        <v>278</v>
      </c>
      <c r="C16" s="21" t="s">
        <v>277</v>
      </c>
      <c r="D16" s="116" t="s">
        <v>70</v>
      </c>
      <c r="E16" s="116" t="s">
        <v>105</v>
      </c>
      <c r="F16" s="116" t="s">
        <v>82</v>
      </c>
      <c r="G16" s="116" t="s">
        <v>252</v>
      </c>
      <c r="H16" s="116" t="s">
        <v>253</v>
      </c>
      <c r="I16" s="23">
        <v>121500</v>
      </c>
      <c r="J16" s="23"/>
      <c r="K16" s="23"/>
      <c r="L16" s="23"/>
      <c r="M16" s="23"/>
      <c r="N16" s="23"/>
      <c r="O16" s="23"/>
      <c r="P16" s="23"/>
      <c r="Q16" s="23"/>
      <c r="R16" s="23">
        <v>121500</v>
      </c>
      <c r="S16" s="23"/>
      <c r="T16" s="23"/>
      <c r="U16" s="23"/>
      <c r="V16" s="23"/>
      <c r="W16" s="23">
        <v>121500</v>
      </c>
    </row>
    <row r="17" ht="18.75" customHeight="1" spans="1:23">
      <c r="A17" s="33" t="s">
        <v>106</v>
      </c>
      <c r="B17" s="34"/>
      <c r="C17" s="34"/>
      <c r="D17" s="34"/>
      <c r="E17" s="34"/>
      <c r="F17" s="34"/>
      <c r="G17" s="34"/>
      <c r="H17" s="35"/>
      <c r="I17" s="23">
        <v>1001719.27</v>
      </c>
      <c r="J17" s="23">
        <v>48919.27</v>
      </c>
      <c r="K17" s="23">
        <v>48919.27</v>
      </c>
      <c r="L17" s="23"/>
      <c r="M17" s="23"/>
      <c r="N17" s="23"/>
      <c r="O17" s="23"/>
      <c r="P17" s="23"/>
      <c r="Q17" s="23"/>
      <c r="R17" s="23">
        <v>952800</v>
      </c>
      <c r="S17" s="23"/>
      <c r="T17" s="23"/>
      <c r="U17" s="23"/>
      <c r="V17" s="23"/>
      <c r="W17" s="23">
        <v>952800</v>
      </c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33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showZeros="0" workbookViewId="0">
      <selection activeCell="E29" sqref="E29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4" t="s">
        <v>279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"单位名称："&amp;"耿马傣族佤族自治县孟定下城国门学校"</f>
        <v>单位名称：耿马傣族佤族自治县孟定下城国门学校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280</v>
      </c>
      <c r="B4" s="44" t="s">
        <v>281</v>
      </c>
      <c r="C4" s="44" t="s">
        <v>282</v>
      </c>
      <c r="D4" s="44" t="s">
        <v>283</v>
      </c>
      <c r="E4" s="44" t="s">
        <v>284</v>
      </c>
      <c r="F4" s="51" t="s">
        <v>285</v>
      </c>
      <c r="G4" s="44" t="s">
        <v>286</v>
      </c>
      <c r="H4" s="51" t="s">
        <v>287</v>
      </c>
      <c r="I4" s="51" t="s">
        <v>288</v>
      </c>
      <c r="J4" s="44" t="s">
        <v>289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70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2" t="s">
        <v>275</v>
      </c>
      <c r="B7" s="21" t="s">
        <v>290</v>
      </c>
      <c r="C7" s="21" t="s">
        <v>291</v>
      </c>
      <c r="D7" s="21" t="s">
        <v>292</v>
      </c>
      <c r="E7" s="32" t="s">
        <v>293</v>
      </c>
      <c r="F7" s="21" t="s">
        <v>294</v>
      </c>
      <c r="G7" s="32" t="s">
        <v>295</v>
      </c>
      <c r="H7" s="21" t="s">
        <v>296</v>
      </c>
      <c r="I7" s="21" t="s">
        <v>297</v>
      </c>
      <c r="J7" s="32" t="s">
        <v>298</v>
      </c>
    </row>
    <row r="8" ht="18.75" customHeight="1" spans="1:10">
      <c r="A8" s="212" t="s">
        <v>275</v>
      </c>
      <c r="B8" s="21" t="s">
        <v>290</v>
      </c>
      <c r="C8" s="21" t="s">
        <v>291</v>
      </c>
      <c r="D8" s="21" t="s">
        <v>292</v>
      </c>
      <c r="E8" s="32" t="s">
        <v>299</v>
      </c>
      <c r="F8" s="21" t="s">
        <v>294</v>
      </c>
      <c r="G8" s="32" t="s">
        <v>300</v>
      </c>
      <c r="H8" s="21" t="s">
        <v>296</v>
      </c>
      <c r="I8" s="21" t="s">
        <v>297</v>
      </c>
      <c r="J8" s="32" t="s">
        <v>298</v>
      </c>
    </row>
    <row r="9" ht="18.75" customHeight="1" spans="1:10">
      <c r="A9" s="212" t="s">
        <v>275</v>
      </c>
      <c r="B9" s="21" t="s">
        <v>290</v>
      </c>
      <c r="C9" s="21" t="s">
        <v>291</v>
      </c>
      <c r="D9" s="21" t="s">
        <v>301</v>
      </c>
      <c r="E9" s="32" t="s">
        <v>302</v>
      </c>
      <c r="F9" s="21" t="s">
        <v>294</v>
      </c>
      <c r="G9" s="32" t="s">
        <v>303</v>
      </c>
      <c r="H9" s="21" t="s">
        <v>304</v>
      </c>
      <c r="I9" s="21" t="s">
        <v>297</v>
      </c>
      <c r="J9" s="32" t="s">
        <v>298</v>
      </c>
    </row>
    <row r="10" ht="18.75" customHeight="1" spans="1:10">
      <c r="A10" s="212" t="s">
        <v>275</v>
      </c>
      <c r="B10" s="21" t="s">
        <v>290</v>
      </c>
      <c r="C10" s="21" t="s">
        <v>291</v>
      </c>
      <c r="D10" s="21" t="s">
        <v>305</v>
      </c>
      <c r="E10" s="32" t="s">
        <v>306</v>
      </c>
      <c r="F10" s="21" t="s">
        <v>294</v>
      </c>
      <c r="G10" s="32" t="s">
        <v>307</v>
      </c>
      <c r="H10" s="21" t="s">
        <v>304</v>
      </c>
      <c r="I10" s="21" t="s">
        <v>297</v>
      </c>
      <c r="J10" s="32" t="s">
        <v>298</v>
      </c>
    </row>
    <row r="11" ht="18.75" customHeight="1" spans="1:10">
      <c r="A11" s="212" t="s">
        <v>275</v>
      </c>
      <c r="B11" s="21" t="s">
        <v>290</v>
      </c>
      <c r="C11" s="21" t="s">
        <v>291</v>
      </c>
      <c r="D11" s="21" t="s">
        <v>308</v>
      </c>
      <c r="E11" s="32" t="s">
        <v>309</v>
      </c>
      <c r="F11" s="21" t="s">
        <v>310</v>
      </c>
      <c r="G11" s="32" t="s">
        <v>311</v>
      </c>
      <c r="H11" s="21" t="s">
        <v>312</v>
      </c>
      <c r="I11" s="21" t="s">
        <v>297</v>
      </c>
      <c r="J11" s="32" t="s">
        <v>298</v>
      </c>
    </row>
    <row r="12" ht="18.75" customHeight="1" spans="1:10">
      <c r="A12" s="212" t="s">
        <v>275</v>
      </c>
      <c r="B12" s="21" t="s">
        <v>290</v>
      </c>
      <c r="C12" s="21" t="s">
        <v>313</v>
      </c>
      <c r="D12" s="21" t="s">
        <v>314</v>
      </c>
      <c r="E12" s="32" t="s">
        <v>315</v>
      </c>
      <c r="F12" s="21" t="s">
        <v>310</v>
      </c>
      <c r="G12" s="32" t="s">
        <v>316</v>
      </c>
      <c r="H12" s="21"/>
      <c r="I12" s="21" t="s">
        <v>317</v>
      </c>
      <c r="J12" s="32" t="s">
        <v>318</v>
      </c>
    </row>
    <row r="13" ht="18.75" customHeight="1" spans="1:10">
      <c r="A13" s="212" t="s">
        <v>275</v>
      </c>
      <c r="B13" s="21" t="s">
        <v>290</v>
      </c>
      <c r="C13" s="21" t="s">
        <v>313</v>
      </c>
      <c r="D13" s="21" t="s">
        <v>319</v>
      </c>
      <c r="E13" s="32" t="s">
        <v>320</v>
      </c>
      <c r="F13" s="21" t="s">
        <v>310</v>
      </c>
      <c r="G13" s="32" t="s">
        <v>320</v>
      </c>
      <c r="H13" s="21"/>
      <c r="I13" s="21" t="s">
        <v>317</v>
      </c>
      <c r="J13" s="32" t="s">
        <v>318</v>
      </c>
    </row>
    <row r="14" ht="18.75" customHeight="1" spans="1:10">
      <c r="A14" s="212" t="s">
        <v>275</v>
      </c>
      <c r="B14" s="21" t="s">
        <v>290</v>
      </c>
      <c r="C14" s="21" t="s">
        <v>321</v>
      </c>
      <c r="D14" s="21" t="s">
        <v>322</v>
      </c>
      <c r="E14" s="32" t="s">
        <v>323</v>
      </c>
      <c r="F14" s="21" t="s">
        <v>294</v>
      </c>
      <c r="G14" s="32" t="s">
        <v>303</v>
      </c>
      <c r="H14" s="21" t="s">
        <v>304</v>
      </c>
      <c r="I14" s="21" t="s">
        <v>297</v>
      </c>
      <c r="J14" s="32" t="s">
        <v>150</v>
      </c>
    </row>
    <row r="15" ht="18.75" customHeight="1" spans="1:10">
      <c r="A15" s="212" t="s">
        <v>275</v>
      </c>
      <c r="B15" s="21" t="s">
        <v>290</v>
      </c>
      <c r="C15" s="21" t="s">
        <v>321</v>
      </c>
      <c r="D15" s="21" t="s">
        <v>322</v>
      </c>
      <c r="E15" s="32" t="s">
        <v>324</v>
      </c>
      <c r="F15" s="21" t="s">
        <v>294</v>
      </c>
      <c r="G15" s="32" t="s">
        <v>303</v>
      </c>
      <c r="H15" s="21" t="s">
        <v>304</v>
      </c>
      <c r="I15" s="21" t="s">
        <v>297</v>
      </c>
      <c r="J15" s="32" t="s">
        <v>150</v>
      </c>
    </row>
    <row r="16" ht="18.75" customHeight="1" spans="1:10">
      <c r="A16" s="212" t="s">
        <v>277</v>
      </c>
      <c r="B16" s="21" t="s">
        <v>325</v>
      </c>
      <c r="C16" s="21" t="s">
        <v>291</v>
      </c>
      <c r="D16" s="21" t="s">
        <v>292</v>
      </c>
      <c r="E16" s="32" t="s">
        <v>326</v>
      </c>
      <c r="F16" s="21" t="s">
        <v>310</v>
      </c>
      <c r="G16" s="32" t="s">
        <v>327</v>
      </c>
      <c r="H16" s="21" t="s">
        <v>296</v>
      </c>
      <c r="I16" s="21" t="s">
        <v>297</v>
      </c>
      <c r="J16" s="32" t="s">
        <v>328</v>
      </c>
    </row>
    <row r="17" ht="18.75" customHeight="1" spans="1:10">
      <c r="A17" s="212" t="s">
        <v>277</v>
      </c>
      <c r="B17" s="21" t="s">
        <v>325</v>
      </c>
      <c r="C17" s="21" t="s">
        <v>291</v>
      </c>
      <c r="D17" s="21" t="s">
        <v>301</v>
      </c>
      <c r="E17" s="32" t="s">
        <v>329</v>
      </c>
      <c r="F17" s="21" t="s">
        <v>310</v>
      </c>
      <c r="G17" s="32" t="s">
        <v>330</v>
      </c>
      <c r="H17" s="21" t="s">
        <v>331</v>
      </c>
      <c r="I17" s="21" t="s">
        <v>297</v>
      </c>
      <c r="J17" s="32" t="s">
        <v>329</v>
      </c>
    </row>
    <row r="18" ht="18.75" customHeight="1" spans="1:10">
      <c r="A18" s="212" t="s">
        <v>277</v>
      </c>
      <c r="B18" s="21" t="s">
        <v>325</v>
      </c>
      <c r="C18" s="21" t="s">
        <v>291</v>
      </c>
      <c r="D18" s="21" t="s">
        <v>305</v>
      </c>
      <c r="E18" s="32" t="s">
        <v>332</v>
      </c>
      <c r="F18" s="21" t="s">
        <v>310</v>
      </c>
      <c r="G18" s="32" t="s">
        <v>148</v>
      </c>
      <c r="H18" s="21" t="s">
        <v>333</v>
      </c>
      <c r="I18" s="21" t="s">
        <v>297</v>
      </c>
      <c r="J18" s="32" t="s">
        <v>334</v>
      </c>
    </row>
    <row r="19" ht="18.75" customHeight="1" spans="1:10">
      <c r="A19" s="212" t="s">
        <v>277</v>
      </c>
      <c r="B19" s="21" t="s">
        <v>325</v>
      </c>
      <c r="C19" s="21" t="s">
        <v>313</v>
      </c>
      <c r="D19" s="21" t="s">
        <v>319</v>
      </c>
      <c r="E19" s="32" t="s">
        <v>335</v>
      </c>
      <c r="F19" s="21" t="s">
        <v>294</v>
      </c>
      <c r="G19" s="32" t="s">
        <v>336</v>
      </c>
      <c r="H19" s="21" t="s">
        <v>304</v>
      </c>
      <c r="I19" s="21" t="s">
        <v>317</v>
      </c>
      <c r="J19" s="32" t="s">
        <v>335</v>
      </c>
    </row>
    <row r="20" ht="18.75" customHeight="1" spans="1:10">
      <c r="A20" s="212" t="s">
        <v>277</v>
      </c>
      <c r="B20" s="21" t="s">
        <v>325</v>
      </c>
      <c r="C20" s="21" t="s">
        <v>321</v>
      </c>
      <c r="D20" s="21" t="s">
        <v>322</v>
      </c>
      <c r="E20" s="32" t="s">
        <v>337</v>
      </c>
      <c r="F20" s="21" t="s">
        <v>294</v>
      </c>
      <c r="G20" s="32" t="s">
        <v>338</v>
      </c>
      <c r="H20" s="21" t="s">
        <v>304</v>
      </c>
      <c r="I20" s="21" t="s">
        <v>317</v>
      </c>
      <c r="J20" s="32" t="s">
        <v>339</v>
      </c>
    </row>
    <row r="21" ht="18.75" customHeight="1" spans="1:10">
      <c r="A21" s="212" t="s">
        <v>270</v>
      </c>
      <c r="B21" s="21" t="s">
        <v>340</v>
      </c>
      <c r="C21" s="21" t="s">
        <v>291</v>
      </c>
      <c r="D21" s="21" t="s">
        <v>292</v>
      </c>
      <c r="E21" s="32" t="s">
        <v>341</v>
      </c>
      <c r="F21" s="21" t="s">
        <v>310</v>
      </c>
      <c r="G21" s="32" t="s">
        <v>342</v>
      </c>
      <c r="H21" s="21" t="s">
        <v>296</v>
      </c>
      <c r="I21" s="21" t="s">
        <v>297</v>
      </c>
      <c r="J21" s="32" t="s">
        <v>298</v>
      </c>
    </row>
    <row r="22" ht="18.75" customHeight="1" spans="1:10">
      <c r="A22" s="212" t="s">
        <v>270</v>
      </c>
      <c r="B22" s="21" t="s">
        <v>340</v>
      </c>
      <c r="C22" s="21" t="s">
        <v>291</v>
      </c>
      <c r="D22" s="21" t="s">
        <v>292</v>
      </c>
      <c r="E22" s="32" t="s">
        <v>343</v>
      </c>
      <c r="F22" s="21" t="s">
        <v>310</v>
      </c>
      <c r="G22" s="32" t="s">
        <v>344</v>
      </c>
      <c r="H22" s="21" t="s">
        <v>296</v>
      </c>
      <c r="I22" s="21" t="s">
        <v>297</v>
      </c>
      <c r="J22" s="32" t="s">
        <v>298</v>
      </c>
    </row>
    <row r="23" ht="18.75" customHeight="1" spans="1:10">
      <c r="A23" s="212" t="s">
        <v>270</v>
      </c>
      <c r="B23" s="21" t="s">
        <v>340</v>
      </c>
      <c r="C23" s="21" t="s">
        <v>291</v>
      </c>
      <c r="D23" s="21" t="s">
        <v>301</v>
      </c>
      <c r="E23" s="32" t="s">
        <v>345</v>
      </c>
      <c r="F23" s="21" t="s">
        <v>310</v>
      </c>
      <c r="G23" s="32" t="s">
        <v>346</v>
      </c>
      <c r="H23" s="21" t="s">
        <v>304</v>
      </c>
      <c r="I23" s="21" t="s">
        <v>297</v>
      </c>
      <c r="J23" s="32" t="s">
        <v>298</v>
      </c>
    </row>
    <row r="24" ht="18.75" customHeight="1" spans="1:10">
      <c r="A24" s="212" t="s">
        <v>270</v>
      </c>
      <c r="B24" s="21" t="s">
        <v>340</v>
      </c>
      <c r="C24" s="21" t="s">
        <v>291</v>
      </c>
      <c r="D24" s="21" t="s">
        <v>305</v>
      </c>
      <c r="E24" s="32" t="s">
        <v>306</v>
      </c>
      <c r="F24" s="21" t="s">
        <v>294</v>
      </c>
      <c r="G24" s="32" t="s">
        <v>307</v>
      </c>
      <c r="H24" s="21" t="s">
        <v>304</v>
      </c>
      <c r="I24" s="21" t="s">
        <v>297</v>
      </c>
      <c r="J24" s="32" t="s">
        <v>298</v>
      </c>
    </row>
    <row r="25" ht="18.75" customHeight="1" spans="1:10">
      <c r="A25" s="212" t="s">
        <v>270</v>
      </c>
      <c r="B25" s="21" t="s">
        <v>340</v>
      </c>
      <c r="C25" s="21" t="s">
        <v>291</v>
      </c>
      <c r="D25" s="21" t="s">
        <v>308</v>
      </c>
      <c r="E25" s="32" t="s">
        <v>309</v>
      </c>
      <c r="F25" s="21" t="s">
        <v>310</v>
      </c>
      <c r="G25" s="32" t="s">
        <v>347</v>
      </c>
      <c r="H25" s="21" t="s">
        <v>312</v>
      </c>
      <c r="I25" s="21" t="s">
        <v>297</v>
      </c>
      <c r="J25" s="32" t="s">
        <v>298</v>
      </c>
    </row>
    <row r="26" ht="18.75" customHeight="1" spans="1:10">
      <c r="A26" s="212" t="s">
        <v>270</v>
      </c>
      <c r="B26" s="21" t="s">
        <v>340</v>
      </c>
      <c r="C26" s="21" t="s">
        <v>313</v>
      </c>
      <c r="D26" s="21" t="s">
        <v>314</v>
      </c>
      <c r="E26" s="32" t="s">
        <v>348</v>
      </c>
      <c r="F26" s="21" t="s">
        <v>294</v>
      </c>
      <c r="G26" s="32" t="s">
        <v>303</v>
      </c>
      <c r="H26" s="21" t="s">
        <v>304</v>
      </c>
      <c r="I26" s="21" t="s">
        <v>297</v>
      </c>
      <c r="J26" s="32" t="s">
        <v>318</v>
      </c>
    </row>
    <row r="27" ht="18.75" customHeight="1" spans="1:10">
      <c r="A27" s="212" t="s">
        <v>270</v>
      </c>
      <c r="B27" s="21" t="s">
        <v>340</v>
      </c>
      <c r="C27" s="21" t="s">
        <v>313</v>
      </c>
      <c r="D27" s="21" t="s">
        <v>319</v>
      </c>
      <c r="E27" s="32" t="s">
        <v>349</v>
      </c>
      <c r="F27" s="21" t="s">
        <v>294</v>
      </c>
      <c r="G27" s="32" t="s">
        <v>307</v>
      </c>
      <c r="H27" s="21" t="s">
        <v>304</v>
      </c>
      <c r="I27" s="21" t="s">
        <v>297</v>
      </c>
      <c r="J27" s="32" t="s">
        <v>318</v>
      </c>
    </row>
    <row r="28" ht="18.75" customHeight="1" spans="1:10">
      <c r="A28" s="212" t="s">
        <v>270</v>
      </c>
      <c r="B28" s="21" t="s">
        <v>340</v>
      </c>
      <c r="C28" s="21" t="s">
        <v>321</v>
      </c>
      <c r="D28" s="21" t="s">
        <v>322</v>
      </c>
      <c r="E28" s="32" t="s">
        <v>323</v>
      </c>
      <c r="F28" s="21" t="s">
        <v>294</v>
      </c>
      <c r="G28" s="32" t="s">
        <v>307</v>
      </c>
      <c r="H28" s="21" t="s">
        <v>304</v>
      </c>
      <c r="I28" s="21" t="s">
        <v>297</v>
      </c>
      <c r="J28" s="32" t="s">
        <v>150</v>
      </c>
    </row>
    <row r="29" ht="18.75" customHeight="1" spans="1:10">
      <c r="A29" s="212" t="s">
        <v>270</v>
      </c>
      <c r="B29" s="21" t="s">
        <v>340</v>
      </c>
      <c r="C29" s="21" t="s">
        <v>321</v>
      </c>
      <c r="D29" s="21" t="s">
        <v>322</v>
      </c>
      <c r="E29" s="32" t="s">
        <v>350</v>
      </c>
      <c r="F29" s="21" t="s">
        <v>294</v>
      </c>
      <c r="G29" s="32" t="s">
        <v>307</v>
      </c>
      <c r="H29" s="21" t="s">
        <v>304</v>
      </c>
      <c r="I29" s="21" t="s">
        <v>297</v>
      </c>
      <c r="J29" s="32" t="s">
        <v>150</v>
      </c>
    </row>
    <row r="30" ht="18.75" customHeight="1" spans="1:10">
      <c r="A30" s="212" t="s">
        <v>265</v>
      </c>
      <c r="B30" s="21" t="s">
        <v>351</v>
      </c>
      <c r="C30" s="21" t="s">
        <v>291</v>
      </c>
      <c r="D30" s="21" t="s">
        <v>292</v>
      </c>
      <c r="E30" s="32" t="s">
        <v>352</v>
      </c>
      <c r="F30" s="21" t="s">
        <v>294</v>
      </c>
      <c r="G30" s="32" t="s">
        <v>353</v>
      </c>
      <c r="H30" s="21" t="s">
        <v>296</v>
      </c>
      <c r="I30" s="21" t="s">
        <v>297</v>
      </c>
      <c r="J30" s="32" t="s">
        <v>354</v>
      </c>
    </row>
    <row r="31" ht="18.75" customHeight="1" spans="1:10">
      <c r="A31" s="212" t="s">
        <v>265</v>
      </c>
      <c r="B31" s="21" t="s">
        <v>351</v>
      </c>
      <c r="C31" s="21" t="s">
        <v>291</v>
      </c>
      <c r="D31" s="21" t="s">
        <v>292</v>
      </c>
      <c r="E31" s="32" t="s">
        <v>355</v>
      </c>
      <c r="F31" s="21" t="s">
        <v>310</v>
      </c>
      <c r="G31" s="32" t="s">
        <v>356</v>
      </c>
      <c r="H31" s="21" t="s">
        <v>357</v>
      </c>
      <c r="I31" s="21" t="s">
        <v>297</v>
      </c>
      <c r="J31" s="32" t="s">
        <v>354</v>
      </c>
    </row>
    <row r="32" ht="18.75" customHeight="1" spans="1:10">
      <c r="A32" s="212" t="s">
        <v>265</v>
      </c>
      <c r="B32" s="21" t="s">
        <v>351</v>
      </c>
      <c r="C32" s="21" t="s">
        <v>291</v>
      </c>
      <c r="D32" s="21" t="s">
        <v>301</v>
      </c>
      <c r="E32" s="32" t="s">
        <v>358</v>
      </c>
      <c r="F32" s="21" t="s">
        <v>310</v>
      </c>
      <c r="G32" s="32" t="s">
        <v>346</v>
      </c>
      <c r="H32" s="21" t="s">
        <v>304</v>
      </c>
      <c r="I32" s="21" t="s">
        <v>297</v>
      </c>
      <c r="J32" s="32" t="s">
        <v>354</v>
      </c>
    </row>
    <row r="33" ht="18.75" customHeight="1" spans="1:10">
      <c r="A33" s="212" t="s">
        <v>265</v>
      </c>
      <c r="B33" s="21" t="s">
        <v>351</v>
      </c>
      <c r="C33" s="21" t="s">
        <v>291</v>
      </c>
      <c r="D33" s="21" t="s">
        <v>301</v>
      </c>
      <c r="E33" s="32" t="s">
        <v>359</v>
      </c>
      <c r="F33" s="21" t="s">
        <v>294</v>
      </c>
      <c r="G33" s="32" t="s">
        <v>346</v>
      </c>
      <c r="H33" s="21" t="s">
        <v>304</v>
      </c>
      <c r="I33" s="21" t="s">
        <v>297</v>
      </c>
      <c r="J33" s="32" t="s">
        <v>354</v>
      </c>
    </row>
    <row r="34" ht="18.75" customHeight="1" spans="1:10">
      <c r="A34" s="212" t="s">
        <v>265</v>
      </c>
      <c r="B34" s="21" t="s">
        <v>351</v>
      </c>
      <c r="C34" s="21" t="s">
        <v>291</v>
      </c>
      <c r="D34" s="21" t="s">
        <v>305</v>
      </c>
      <c r="E34" s="32" t="s">
        <v>360</v>
      </c>
      <c r="F34" s="21" t="s">
        <v>294</v>
      </c>
      <c r="G34" s="32" t="s">
        <v>336</v>
      </c>
      <c r="H34" s="21" t="s">
        <v>304</v>
      </c>
      <c r="I34" s="21" t="s">
        <v>297</v>
      </c>
      <c r="J34" s="32" t="s">
        <v>354</v>
      </c>
    </row>
    <row r="35" ht="18.75" customHeight="1" spans="1:10">
      <c r="A35" s="212" t="s">
        <v>265</v>
      </c>
      <c r="B35" s="21" t="s">
        <v>351</v>
      </c>
      <c r="C35" s="21" t="s">
        <v>313</v>
      </c>
      <c r="D35" s="21" t="s">
        <v>314</v>
      </c>
      <c r="E35" s="32" t="s">
        <v>361</v>
      </c>
      <c r="F35" s="21" t="s">
        <v>310</v>
      </c>
      <c r="G35" s="32" t="s">
        <v>362</v>
      </c>
      <c r="H35" s="21" t="s">
        <v>362</v>
      </c>
      <c r="I35" s="21" t="s">
        <v>297</v>
      </c>
      <c r="J35" s="32" t="s">
        <v>354</v>
      </c>
    </row>
    <row r="36" ht="18.75" customHeight="1" spans="1:10">
      <c r="A36" s="212" t="s">
        <v>265</v>
      </c>
      <c r="B36" s="21" t="s">
        <v>351</v>
      </c>
      <c r="C36" s="21" t="s">
        <v>313</v>
      </c>
      <c r="D36" s="21" t="s">
        <v>314</v>
      </c>
      <c r="E36" s="32" t="s">
        <v>363</v>
      </c>
      <c r="F36" s="21" t="s">
        <v>294</v>
      </c>
      <c r="G36" s="32" t="s">
        <v>307</v>
      </c>
      <c r="H36" s="21" t="s">
        <v>304</v>
      </c>
      <c r="I36" s="21" t="s">
        <v>297</v>
      </c>
      <c r="J36" s="32" t="s">
        <v>354</v>
      </c>
    </row>
    <row r="37" ht="18.75" customHeight="1" spans="1:10">
      <c r="A37" s="212" t="s">
        <v>265</v>
      </c>
      <c r="B37" s="21" t="s">
        <v>351</v>
      </c>
      <c r="C37" s="21" t="s">
        <v>321</v>
      </c>
      <c r="D37" s="21" t="s">
        <v>322</v>
      </c>
      <c r="E37" s="32" t="s">
        <v>323</v>
      </c>
      <c r="F37" s="21" t="s">
        <v>294</v>
      </c>
      <c r="G37" s="32" t="s">
        <v>307</v>
      </c>
      <c r="H37" s="21" t="s">
        <v>304</v>
      </c>
      <c r="I37" s="21" t="s">
        <v>297</v>
      </c>
      <c r="J37" s="32" t="s">
        <v>354</v>
      </c>
    </row>
    <row r="38" ht="18.75" customHeight="1" spans="1:10">
      <c r="A38" s="212" t="s">
        <v>265</v>
      </c>
      <c r="B38" s="21" t="s">
        <v>351</v>
      </c>
      <c r="C38" s="21" t="s">
        <v>321</v>
      </c>
      <c r="D38" s="21" t="s">
        <v>322</v>
      </c>
      <c r="E38" s="32" t="s">
        <v>350</v>
      </c>
      <c r="F38" s="21" t="s">
        <v>294</v>
      </c>
      <c r="G38" s="32" t="s">
        <v>307</v>
      </c>
      <c r="H38" s="21" t="s">
        <v>304</v>
      </c>
      <c r="I38" s="21" t="s">
        <v>297</v>
      </c>
      <c r="J38" s="32" t="s">
        <v>354</v>
      </c>
    </row>
  </sheetData>
  <mergeCells count="10">
    <mergeCell ref="A2:J2"/>
    <mergeCell ref="A3:H3"/>
    <mergeCell ref="A7:A15"/>
    <mergeCell ref="A16:A20"/>
    <mergeCell ref="A21:A29"/>
    <mergeCell ref="A30:A38"/>
    <mergeCell ref="B7:B15"/>
    <mergeCell ref="B16:B20"/>
    <mergeCell ref="B21:B29"/>
    <mergeCell ref="B30:B38"/>
  </mergeCells>
  <printOptions horizontalCentered="1"/>
  <pageMargins left="1" right="1" top="0.75" bottom="0.75" header="0" footer="0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9420@william</cp:lastModifiedBy>
  <dcterms:created xsi:type="dcterms:W3CDTF">2025-02-17T01:36:00Z</dcterms:created>
  <dcterms:modified xsi:type="dcterms:W3CDTF">2025-06-30T08:37:54Z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BFF94E5596E1434DB7E19F43F05015F1_12</vt:lpwstr>
  </property>
  <property fmtid="{D5CDD505-2E9C-101B-9397-08002B2CF9AE}" pid="3" name="KSOProductBuildVer">
    <vt:lpwstr>2052-12.1.0.21541</vt:lpwstr>
  </property>
</Properties>
</file>